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045986\Desktop\"/>
    </mc:Choice>
  </mc:AlternateContent>
  <bookViews>
    <workbookView xWindow="0" yWindow="0" windowWidth="21570" windowHeight="9195" tabRatio="913" activeTab="4"/>
  </bookViews>
  <sheets>
    <sheet name="0. Introduktion" sheetId="44" r:id="rId1"/>
    <sheet name="1. Malkekvæg, ammoniak" sheetId="14" r:id="rId2"/>
    <sheet name="2. Slagtekalve, ammoniak" sheetId="33" r:id="rId3"/>
    <sheet name="3. Kvæg, energi" sheetId="36" r:id="rId4"/>
    <sheet name="4. Gartneri, energi" sheetId="41" r:id="rId5"/>
    <sheet name="5. Gartneri, næringsstof" sheetId="42" r:id="rId6"/>
    <sheet name="6. Gartneri, pesticid" sheetId="43" r:id="rId7"/>
  </sheets>
  <definedNames>
    <definedName name="AntalT14Loesninger">#REF!</definedName>
    <definedName name="AntalT17Loesninger">#REF!</definedName>
    <definedName name="AntalT62Loesninger">#REF!</definedName>
    <definedName name="AntalT63Loesninger">#REF!</definedName>
    <definedName name="AntalT64Maskiner">#REF!</definedName>
    <definedName name="AntalT65Loesninger">#REF!</definedName>
    <definedName name="AntalT65Tunnel">#REF!</definedName>
    <definedName name="AntalT66Loesninger">#REF!</definedName>
    <definedName name="AntalT67Loesninger">#REF!</definedName>
    <definedName name="I1_Prioriteringsscore">'1. Malkekvæg, ammoniak'!$I$66</definedName>
    <definedName name="I2_Prioriteringsscore">'2. Slagtekalve, ammoniak'!$I$34</definedName>
    <definedName name="I3_Prioriteringsscore">'3. Kvæg, energi'!$I$45</definedName>
    <definedName name="I4_Prioriteringsscore">'4. Gartneri, energi'!$I$50</definedName>
    <definedName name="I5_Prioriteringsscore">'5. Gartneri, næringsstof'!$I$39</definedName>
    <definedName name="I6_Prioriteringsscore">'6. Gartneri, pesticid'!$I$55</definedName>
    <definedName name="IndsatsOmraadeValgt">#REF!</definedName>
    <definedName name="ProcentvisBeregning1">#REF!</definedName>
    <definedName name="ProcentvisBeregning2">#REF!</definedName>
    <definedName name="SumT14Fodersnegl">#REF!</definedName>
    <definedName name="SumT14Silo">#REF!</definedName>
    <definedName name="SumT62Loesninger">#REF!</definedName>
    <definedName name="SumT63Loesninger">#REF!</definedName>
    <definedName name="SumT64Maskiner">#REF!</definedName>
    <definedName name="SumT65Loesninger">#REF!</definedName>
    <definedName name="SumT66Loesninger">#REF!</definedName>
    <definedName name="SumT67Loesninger">#REF!</definedName>
    <definedName name="T11Syretank">#REF!</definedName>
    <definedName name="T12maelkemoeler">#REF!</definedName>
    <definedName name="T12Selektionseller2">#REF!</definedName>
    <definedName name="T12Selektionseller3">#REF!</definedName>
    <definedName name="T12Seperationslaeger">#REF!</definedName>
    <definedName name="T13maeleudstyr">#REF!</definedName>
    <definedName name="T13Selektionseller2">#REF!</definedName>
    <definedName name="T13Selektionseller3">#REF!</definedName>
    <definedName name="T13Seperationslaeger">#REF!</definedName>
    <definedName name="T14Kraftfoderautomat">#REF!</definedName>
    <definedName name="T15teltoverdækning1">#REF!</definedName>
    <definedName name="T15teltoverdækning2">#REF!</definedName>
    <definedName name="T16Rem">#REF!</definedName>
    <definedName name="T17Foderbaand">#REF!</definedName>
    <definedName name="T17SumFoderblander">#REF!</definedName>
    <definedName name="T17SumFodermagasin">#REF!</definedName>
    <definedName name="T17SumHaangebane">#REF!</definedName>
    <definedName name="T18Brovaegt">#REF!</definedName>
    <definedName name="T21Syretank">#REF!</definedName>
    <definedName name="T22Fodersnegl">#REF!</definedName>
    <definedName name="T22Kraftfoderautomat">#REF!</definedName>
    <definedName name="T22SumSilo">#REF!</definedName>
    <definedName name="T23Rem">#REF!</definedName>
    <definedName name="T24AntalHaengeanlaeg">#REF!</definedName>
    <definedName name="T24SumFoderblander">#REF!</definedName>
    <definedName name="T24SumFodermagasin">#REF!</definedName>
    <definedName name="T24SumHaengeanlaeg">#REF!</definedName>
    <definedName name="T31Armaturer">#REF!</definedName>
    <definedName name="T32Armaturer">#REF!</definedName>
    <definedName name="T33AntalVakuumpumper">#REF!</definedName>
    <definedName name="T33SumVakuumpumper">#REF!</definedName>
    <definedName name="T34Antalkoeler">#REF!</definedName>
    <definedName name="T34SumKoeler">#REF!</definedName>
    <definedName name="T35AntalMaelkepumper">#REF!</definedName>
    <definedName name="T35SumMaelkepumper">#REF!</definedName>
    <definedName name="T36Anlaeg">#REF!</definedName>
    <definedName name="T37Anlaeg">#REF!</definedName>
    <definedName name="T41Vaeksthus">#REF!</definedName>
    <definedName name="T42Vaeksthus">#REF!</definedName>
    <definedName name="T43Vaeksthus">#REF!</definedName>
    <definedName name="T44Vaeksthus">#REF!</definedName>
    <definedName name="T45Vaeksthus">#REF!</definedName>
    <definedName name="T46Vaeksthus">#REF!</definedName>
    <definedName name="T47AntalArmaturer">#REF!</definedName>
    <definedName name="T47SumArmaturer">#REF!</definedName>
    <definedName name="T48Varmepumpe">#REF!</definedName>
    <definedName name="T51Goedningsblander">#REF!</definedName>
    <definedName name="T52Goedningsblander">#REF!</definedName>
    <definedName name="T53Goedningsblander">#REF!</definedName>
    <definedName name="T54AntalOpsamlingstank">#REF!</definedName>
    <definedName name="T54SumOpsamlingstank">#REF!</definedName>
    <definedName name="T55AntalOpsamlingstanke">#REF!</definedName>
    <definedName name="T55SumOpsamlingstanke">#REF!</definedName>
    <definedName name="T56AntalOpsamlingstanke">#REF!</definedName>
    <definedName name="T56SumOpsamlingstanke">#REF!</definedName>
    <definedName name="T61Redskab">#REF!</definedName>
    <definedName name="T64Selektionsudstyr">#REF!</definedName>
    <definedName name="T68Maskine">#REF!</definedName>
  </definedNames>
  <calcPr calcId="152511" iterate="1" iterateCount="1"/>
</workbook>
</file>

<file path=xl/calcChain.xml><?xml version="1.0" encoding="utf-8"?>
<calcChain xmlns="http://schemas.openxmlformats.org/spreadsheetml/2006/main">
  <c r="I42" i="41" l="1"/>
  <c r="I15" i="41" l="1"/>
  <c r="I10" i="41"/>
  <c r="I5" i="41"/>
  <c r="I30" i="41"/>
  <c r="B34" i="14" l="1"/>
  <c r="B33" i="14"/>
  <c r="B32" i="14" l="1"/>
  <c r="B35" i="14" l="1"/>
  <c r="B50" i="43" l="1"/>
  <c r="I50" i="43"/>
  <c r="I45" i="43"/>
  <c r="B45" i="43"/>
  <c r="I34" i="43"/>
  <c r="B34" i="43"/>
  <c r="I22" i="43"/>
  <c r="B22" i="43"/>
  <c r="B15" i="43"/>
  <c r="I15" i="43"/>
  <c r="I8" i="43"/>
  <c r="B8" i="43"/>
  <c r="B37" i="41"/>
  <c r="B39" i="36"/>
  <c r="B34" i="36"/>
  <c r="I34" i="36"/>
  <c r="I29" i="36"/>
  <c r="B29" i="36"/>
  <c r="B23" i="36"/>
  <c r="I23" i="36"/>
  <c r="I17" i="36"/>
  <c r="B17" i="36"/>
  <c r="I30" i="33"/>
  <c r="B30" i="33"/>
  <c r="B56" i="14"/>
  <c r="B55" i="14"/>
  <c r="B54" i="14"/>
  <c r="I7" i="43" l="1"/>
  <c r="I19" i="33" l="1"/>
  <c r="E37" i="41"/>
  <c r="I37" i="41" s="1"/>
  <c r="I38" i="41" s="1"/>
  <c r="I16" i="41"/>
  <c r="I39" i="36"/>
  <c r="I11" i="36"/>
  <c r="I6" i="36"/>
  <c r="J37" i="41" l="1"/>
  <c r="B44" i="36"/>
  <c r="B43" i="36"/>
  <c r="B16" i="36"/>
  <c r="B15" i="36"/>
  <c r="B23" i="33"/>
  <c r="B45" i="36" l="1"/>
  <c r="I32" i="42"/>
  <c r="I34" i="42" s="1"/>
  <c r="I26" i="42"/>
  <c r="I28" i="42" s="1"/>
  <c r="I20" i="42"/>
  <c r="I22" i="42" s="1"/>
  <c r="I15" i="42"/>
  <c r="B26" i="42"/>
  <c r="B28" i="42" s="1"/>
  <c r="B27" i="42"/>
  <c r="B32" i="42"/>
  <c r="B33" i="42"/>
  <c r="B34" i="42" l="1"/>
  <c r="J32" i="42" s="1"/>
  <c r="J26" i="42"/>
  <c r="I33" i="43" l="1"/>
  <c r="I38" i="43"/>
  <c r="I39" i="43" s="1"/>
  <c r="I43" i="41" l="1"/>
  <c r="I31" i="41"/>
  <c r="B11" i="14" l="1"/>
  <c r="B27" i="43" l="1"/>
  <c r="B28" i="43"/>
  <c r="B26" i="43"/>
  <c r="B29" i="43" s="1"/>
  <c r="I49" i="43" l="1"/>
  <c r="B49" i="43"/>
  <c r="J49" i="43" s="1"/>
  <c r="I43" i="43"/>
  <c r="I44" i="43"/>
  <c r="B44" i="43"/>
  <c r="J44" i="43" s="1"/>
  <c r="B43" i="43"/>
  <c r="J43" i="43" s="1"/>
  <c r="B38" i="43"/>
  <c r="B39" i="43" s="1"/>
  <c r="B33" i="43"/>
  <c r="J33" i="43" s="1"/>
  <c r="I27" i="43"/>
  <c r="J27" i="43"/>
  <c r="J26" i="43"/>
  <c r="I20" i="43"/>
  <c r="I21" i="43"/>
  <c r="B21" i="43"/>
  <c r="J21" i="43" s="1"/>
  <c r="B20" i="43"/>
  <c r="J20" i="43" s="1"/>
  <c r="B19" i="43"/>
  <c r="J19" i="43" s="1"/>
  <c r="I13" i="43"/>
  <c r="I14" i="43"/>
  <c r="I12" i="43"/>
  <c r="B14" i="43"/>
  <c r="J14" i="43" s="1"/>
  <c r="B13" i="43"/>
  <c r="J13" i="43" s="1"/>
  <c r="B12" i="43"/>
  <c r="J12" i="43" s="1"/>
  <c r="B6" i="43"/>
  <c r="B5" i="43"/>
  <c r="B21" i="42"/>
  <c r="B20" i="42"/>
  <c r="B22" i="42" s="1"/>
  <c r="B15" i="42"/>
  <c r="B10" i="42"/>
  <c r="B11" i="42" s="1"/>
  <c r="B5" i="42"/>
  <c r="J5" i="42" s="1"/>
  <c r="B36" i="41"/>
  <c r="B35" i="41"/>
  <c r="B30" i="41"/>
  <c r="J30" i="41" s="1"/>
  <c r="B38" i="41" l="1"/>
  <c r="B7" i="43"/>
  <c r="J7" i="43" s="1"/>
  <c r="J38" i="43"/>
  <c r="J20" i="42"/>
  <c r="B16" i="42"/>
  <c r="J15" i="42"/>
  <c r="J10" i="42"/>
  <c r="B25" i="41"/>
  <c r="J25" i="41" s="1"/>
  <c r="B20" i="41"/>
  <c r="B21" i="41" s="1"/>
  <c r="B15" i="41"/>
  <c r="J15" i="41" s="1"/>
  <c r="B10" i="41"/>
  <c r="J10" i="41" s="1"/>
  <c r="B5" i="41"/>
  <c r="J5" i="41" s="1"/>
  <c r="B38" i="36"/>
  <c r="J38" i="36" s="1"/>
  <c r="B33" i="36"/>
  <c r="J33" i="36" s="1"/>
  <c r="B28" i="36"/>
  <c r="J28" i="36" s="1"/>
  <c r="B27" i="36"/>
  <c r="I28" i="36"/>
  <c r="I22" i="36"/>
  <c r="B22" i="36"/>
  <c r="J22" i="36" s="1"/>
  <c r="B21" i="36"/>
  <c r="I16" i="36"/>
  <c r="J16" i="36"/>
  <c r="J5" i="36"/>
  <c r="B10" i="36"/>
  <c r="J10" i="36" s="1"/>
  <c r="I5" i="36"/>
  <c r="B5" i="36"/>
  <c r="I23" i="33"/>
  <c r="I27" i="33"/>
  <c r="B29" i="33"/>
  <c r="B28" i="33"/>
  <c r="B24" i="33"/>
  <c r="B25" i="33"/>
  <c r="B26" i="33"/>
  <c r="B18" i="33"/>
  <c r="J18" i="33" s="1"/>
  <c r="J27" i="36" l="1"/>
  <c r="B27" i="33"/>
  <c r="J21" i="36"/>
  <c r="J15" i="36"/>
  <c r="J23" i="33"/>
  <c r="J20" i="41"/>
  <c r="B26" i="41"/>
  <c r="B12" i="33"/>
  <c r="B11" i="33"/>
  <c r="B13" i="33"/>
  <c r="B10" i="33"/>
  <c r="B5" i="33"/>
  <c r="J5" i="33" s="1"/>
  <c r="I5" i="33"/>
  <c r="I6" i="33" s="1"/>
  <c r="B14" i="33" l="1"/>
  <c r="C27" i="33"/>
  <c r="J27" i="33"/>
  <c r="J10" i="33"/>
  <c r="I10" i="14"/>
  <c r="I14" i="14" s="1"/>
  <c r="I5" i="14"/>
  <c r="I6" i="14" s="1"/>
  <c r="B53" i="14"/>
  <c r="B45" i="14"/>
  <c r="J45" i="14" s="1"/>
  <c r="I45" i="14"/>
  <c r="I54" i="14"/>
  <c r="I40" i="14"/>
  <c r="I39" i="14"/>
  <c r="I41" i="14" s="1"/>
  <c r="I33" i="14"/>
  <c r="I34" i="14"/>
  <c r="I32" i="14"/>
  <c r="I18" i="14"/>
  <c r="I22" i="14" s="1"/>
  <c r="I61" i="14"/>
  <c r="B61" i="14"/>
  <c r="J61" i="14" s="1"/>
  <c r="B51" i="14"/>
  <c r="B52" i="14"/>
  <c r="B50" i="14"/>
  <c r="B57" i="14" s="1"/>
  <c r="B5" i="14"/>
  <c r="B40" i="14"/>
  <c r="J40" i="14" s="1"/>
  <c r="B39" i="14"/>
  <c r="B27" i="14"/>
  <c r="B28" i="14"/>
  <c r="B29" i="14"/>
  <c r="B30" i="14"/>
  <c r="B31" i="14"/>
  <c r="B26" i="14"/>
  <c r="B19" i="14"/>
  <c r="B20" i="14"/>
  <c r="B21" i="14"/>
  <c r="B18" i="14"/>
  <c r="B12" i="14"/>
  <c r="B13" i="14"/>
  <c r="B10" i="14"/>
  <c r="J39" i="14" l="1"/>
  <c r="B41" i="14"/>
  <c r="I35" i="14"/>
  <c r="J18" i="14"/>
  <c r="B22" i="14"/>
  <c r="J10" i="14"/>
  <c r="B14" i="14"/>
  <c r="J5" i="14"/>
  <c r="B6" i="14"/>
  <c r="J34" i="14"/>
  <c r="J33" i="14"/>
  <c r="J50" i="14"/>
  <c r="C54" i="14" l="1"/>
  <c r="J54" i="14"/>
  <c r="J32" i="14"/>
  <c r="I26" i="43" l="1"/>
  <c r="I29" i="43" s="1"/>
  <c r="I19" i="43"/>
  <c r="B54" i="43" l="1"/>
  <c r="B53" i="43"/>
  <c r="I10" i="42"/>
  <c r="I11" i="42" s="1"/>
  <c r="I5" i="42"/>
  <c r="I6" i="42" s="1"/>
  <c r="B55" i="43" l="1"/>
  <c r="B56" i="43" s="1"/>
  <c r="I16" i="42"/>
  <c r="B37" i="42" s="1"/>
  <c r="B6" i="42"/>
  <c r="B38" i="42" s="1"/>
  <c r="B42" i="41"/>
  <c r="B31" i="41"/>
  <c r="B16" i="41"/>
  <c r="B11" i="41"/>
  <c r="B6" i="41"/>
  <c r="B43" i="41" l="1"/>
  <c r="J42" i="41"/>
  <c r="B39" i="42"/>
  <c r="B40" i="42" s="1"/>
  <c r="I6" i="41"/>
  <c r="I20" i="41"/>
  <c r="I21" i="41" s="1"/>
  <c r="I11" i="41"/>
  <c r="I25" i="41"/>
  <c r="I26" i="41" s="1"/>
  <c r="I33" i="36"/>
  <c r="I10" i="36"/>
  <c r="I27" i="36"/>
  <c r="I21" i="36"/>
  <c r="I15" i="36"/>
  <c r="B48" i="41" l="1"/>
  <c r="B6" i="36"/>
  <c r="B11" i="36"/>
  <c r="I38" i="36"/>
  <c r="I18" i="33"/>
  <c r="B19" i="33"/>
  <c r="B46" i="36" l="1"/>
  <c r="B6" i="33"/>
  <c r="I10" i="33"/>
  <c r="I50" i="14"/>
  <c r="I57" i="14" s="1"/>
  <c r="I14" i="33" l="1"/>
  <c r="B32" i="33" s="1"/>
  <c r="B33" i="33"/>
  <c r="B34" i="33" l="1"/>
  <c r="B35" i="33" s="1"/>
  <c r="B62" i="14"/>
  <c r="I62" i="14"/>
  <c r="B46" i="14" l="1"/>
  <c r="I46" i="14"/>
  <c r="B64" i="14"/>
  <c r="B65" i="14" l="1"/>
  <c r="B66" i="14" s="1"/>
  <c r="B67" i="14" s="1"/>
  <c r="B49" i="41"/>
  <c r="B50" i="41" s="1"/>
  <c r="B51" i="41" s="1"/>
</calcChain>
</file>

<file path=xl/sharedStrings.xml><?xml version="1.0" encoding="utf-8"?>
<sst xmlns="http://schemas.openxmlformats.org/spreadsheetml/2006/main" count="656" uniqueCount="173">
  <si>
    <t>Pris</t>
  </si>
  <si>
    <t>Enhed</t>
  </si>
  <si>
    <t>Anlæg</t>
  </si>
  <si>
    <t>1.1 Gyllefosuring i malkekvægstalde</t>
  </si>
  <si>
    <t>1.2 Fasefodring baseret på mælkemåling</t>
  </si>
  <si>
    <t>1.3 Fasefodring baseret på mælkens sammensætning</t>
  </si>
  <si>
    <t>1.4 Fasefodring med kraftfoder</t>
  </si>
  <si>
    <t>1.5 Teltoverdækning til gylletanke</t>
  </si>
  <si>
    <t>1.6 Overvågning af drøvtygning, brunst og sygdom</t>
  </si>
  <si>
    <t>1.7 Udstyr til automatisk fodring med fuldfoder</t>
  </si>
  <si>
    <t>1.8 Brovægt til optimering af markdrift, lagerstyring og foderstyring</t>
  </si>
  <si>
    <t>Kapacitet</t>
  </si>
  <si>
    <t>Antal</t>
  </si>
  <si>
    <t>Miljøeffekt</t>
  </si>
  <si>
    <t>Levetid</t>
  </si>
  <si>
    <t>Miljøeffekt pris</t>
  </si>
  <si>
    <t>Mælkemålere til malkestalde og -karusseller</t>
  </si>
  <si>
    <t>Seperationslåger med ID-identifikation og software</t>
  </si>
  <si>
    <t>Selektionseller seperationsboks 2-vejs</t>
  </si>
  <si>
    <t>Selektionseller seperationsboks 3-vejs</t>
  </si>
  <si>
    <t>Fodersnegl</t>
  </si>
  <si>
    <t>Silo</t>
  </si>
  <si>
    <t>Kraftfoderautomat</t>
  </si>
  <si>
    <t> Brovægt til vejning af hele vognlæs grovfoder, korn og lignende fodermidler</t>
  </si>
  <si>
    <t>Mælkemåler</t>
  </si>
  <si>
    <t>låge</t>
  </si>
  <si>
    <t>boks</t>
  </si>
  <si>
    <t>Måleudstyr</t>
  </si>
  <si>
    <t>Samlet tilskudsgrundlag</t>
  </si>
  <si>
    <t>teltoverdækning</t>
  </si>
  <si>
    <t>Rem</t>
  </si>
  <si>
    <t>Sum af tilskudsgrundlag</t>
  </si>
  <si>
    <t>Indsatsområde 2 - Slagtekalve, reduktion af ammoniakemission</t>
  </si>
  <si>
    <t>Indsatsområde 3 - Kvæg, reduktion af energiforbruget </t>
  </si>
  <si>
    <t>Indsatsområde 1 - Malkekvæg, reduktion af ammoniakemission</t>
  </si>
  <si>
    <t>Indsatsområde 4 – Gartneri, reduktion af energiforbruget</t>
  </si>
  <si>
    <t>Indsatsområde 5 - Gartneri, reduktion af næringsstofforbruget</t>
  </si>
  <si>
    <t>Indsatsområde 6 - Gartneri (konventionel), reduktion af pesticidforbruget</t>
  </si>
  <si>
    <t>2.2 Fasefodring med kraftfoder</t>
  </si>
  <si>
    <t xml:space="preserve">2.3 Overvågning af drøvtygning og sygdom </t>
  </si>
  <si>
    <t>2.4 Udstyr til automatisk fodring med fuldfoder</t>
  </si>
  <si>
    <t>2.1 Gylleforsuring i slagtekalvestalde</t>
  </si>
  <si>
    <t>3.2 LED-belysning i slagtekalvestald</t>
  </si>
  <si>
    <t>3.3 Frekvensstyret vakuumpumpe i malkeanlæg</t>
  </si>
  <si>
    <t>3.4 Brøndvandskøling af mælk</t>
  </si>
  <si>
    <t>3.5 Frekvensstyret mælkepumpe og mælkeudskiller med bufferkapacitet</t>
  </si>
  <si>
    <t>3.6 Varmegenindvinding fra mælkekøling (anlæg uden for-køling med brøndvand)</t>
  </si>
  <si>
    <t>3.7 Varmegenindvinding fra mælkekøling (anlæg med for-køling med brøndvand)</t>
  </si>
  <si>
    <t>3.1 LED-belysning i malkekvægstald</t>
  </si>
  <si>
    <t>4.1 Højisolerende dækkemateriale til isolering af væksthuses nordvendte vægge</t>
  </si>
  <si>
    <t>4.2 Højisolerende dækkemateriale til isolering af ældre væksthuse</t>
  </si>
  <si>
    <t>4.3 Gardinanlæg til isolering af væksthuse -enkeltlags</t>
  </si>
  <si>
    <t>4.4 Gardinanlæg til isolering af væksthuse - tolags</t>
  </si>
  <si>
    <t>4.5 Klimacomputer med relevant software og sensorer til dynamisk klimastyring i væksthuse</t>
  </si>
  <si>
    <t>4.6 LED-belysning til væksthuse</t>
  </si>
  <si>
    <t>4.7 Hybridinstallation med højtryksnatrium lamper og LED-lamper til væksthuse</t>
  </si>
  <si>
    <t>4.8 Energieffektiv varmepumpe til opvarmning i væksthuse</t>
  </si>
  <si>
    <t>5.1 Gødningsblander og gødningscomputer til styring af gødning i produktion af tomat og agurk i væksthus (glashus, plasthus eller tunnel)</t>
  </si>
  <si>
    <t>5.2 Gødningsblander og gødningscomputer til styring af gødning i produktion af grøntsager, krydderurter, bær og potteplanter i væksthus (glashus, plasthus eller tunnel)</t>
  </si>
  <si>
    <t>5.3 Gødningsblander og gødningscomputer til styring af gødning i produktion af udplantningsplanter og planteskolekulturer i væksthus (glashus, plasthus eller tunnel) eller på containerplads</t>
  </si>
  <si>
    <t>5.4 Recirkulering af gødevand i produktion af tomat og agurk i væksthus (glashus, plasthus eller tunnel)</t>
  </si>
  <si>
    <t>5.5 Recirkulering af gødevand i produktion af grøntsager, krydderurter, bær og potteplanter i væksthus (glashus, plasthus eller tunnel)</t>
  </si>
  <si>
    <t>5.6 Recirkulering af gødevand i produktion af udplantnings-planter og planteskolekulturer i væksthus (glashus, plasthus eller tunnel) eller på containerplads</t>
  </si>
  <si>
    <t>6.1 Lugerobot til rækkeafgrøder af grøntsager</t>
  </si>
  <si>
    <t>6.2 Autostyring af mekanisk ukrudtsbekæmpelse i grøntsager</t>
  </si>
  <si>
    <t>6.3 Autostyring af mekanisk ukrudtsbekæmpelse i planteskoler</t>
  </si>
  <si>
    <t>6.4 Mekanisk ukrudtsbekæmpelse i flerårige vedagtige rækkeafgrøder (frugt, bær og planteskoleplanter)</t>
  </si>
  <si>
    <t>6.5 Tunnel eller plasthus til dyrkning af bær</t>
  </si>
  <si>
    <t>6.6 Tunnel eller plasthus til dyrkning af grøntsager</t>
  </si>
  <si>
    <t>6.7 Regntag over frugt og bær til forebyggelse af svampesygdomme</t>
  </si>
  <si>
    <t>6.8 Høstmaskine til skånsom høst af bær</t>
  </si>
  <si>
    <t>Fodermagasin</t>
  </si>
  <si>
    <t>Automat</t>
  </si>
  <si>
    <t>Foderblander</t>
  </si>
  <si>
    <t>Transportbånd</t>
  </si>
  <si>
    <t>Armatur</t>
  </si>
  <si>
    <t>Varmepumpe</t>
  </si>
  <si>
    <t>Mælkepumpe</t>
  </si>
  <si>
    <t>Væksthus</t>
  </si>
  <si>
    <t>LED-armatur</t>
  </si>
  <si>
    <t xml:space="preserve">Varmepumpe </t>
  </si>
  <si>
    <t>Gødningsblander</t>
  </si>
  <si>
    <t>Opsamlingstank</t>
  </si>
  <si>
    <t>Redskab</t>
  </si>
  <si>
    <t>Løsning</t>
  </si>
  <si>
    <t>Yderligere udstyr, som kan kobles på basismaskine</t>
  </si>
  <si>
    <t>Maskine</t>
  </si>
  <si>
    <t>Side</t>
  </si>
  <si>
    <t>Silo startpris</t>
  </si>
  <si>
    <t>Silo størrelsespris</t>
  </si>
  <si>
    <t>Krybbe</t>
  </si>
  <si>
    <t>Total pris</t>
  </si>
  <si>
    <t>Pris per enhed</t>
  </si>
  <si>
    <t>Total Miljøeffekt</t>
  </si>
  <si>
    <t>Sum af miljøeffekt</t>
  </si>
  <si>
    <t>Teknologispecifik OE</t>
  </si>
  <si>
    <t>Rørkøler</t>
  </si>
  <si>
    <t>Pladekøler</t>
  </si>
  <si>
    <t>Løsning A Fasefodring med kraftfoder (malkekøer) til krybbe til malkestald</t>
  </si>
  <si>
    <t>Løsning B Fasefodring med kraftfoder (malkekøer) til foderudportionering i malkerobot</t>
  </si>
  <si>
    <t>Hybridinstallation med højtryksnatrium lamper og LED-lamper til væksthuse (Eksempelvis HPS 33%: LED 67%)</t>
  </si>
  <si>
    <t>Række</t>
  </si>
  <si>
    <t>I alt</t>
  </si>
  <si>
    <t>kvm Væksthus</t>
  </si>
  <si>
    <t>Klimacomputer</t>
  </si>
  <si>
    <t>HPS-Armatur</t>
  </si>
  <si>
    <t>Total m3 i alle siloer</t>
  </si>
  <si>
    <t>Total m3 i alle tanke</t>
  </si>
  <si>
    <t>Total m3 i alle foderblandere</t>
  </si>
  <si>
    <t>Total m3 i alle påslag</t>
  </si>
  <si>
    <t>Antal rækker</t>
  </si>
  <si>
    <t>kvm tunnel</t>
  </si>
  <si>
    <t>Ha Regntag</t>
  </si>
  <si>
    <t>m3</t>
  </si>
  <si>
    <t>Bemærk</t>
  </si>
  <si>
    <t>Fodersnegl til krybbe i malkestald (løsning A)</t>
  </si>
  <si>
    <t>Fodersnegl til foderudportionering i malkerobot og foderautomater i løsdriftsstald (løsning B og C)</t>
  </si>
  <si>
    <t>Silo startpris (løsning A, B og C)</t>
  </si>
  <si>
    <t>Silo størrelsespris (løsning A, B og C)</t>
  </si>
  <si>
    <t>Foderkrybbe til malkestald (valgfri, løsning A)</t>
  </si>
  <si>
    <t>Kraftfoderautomat til løsdriftsstald (valgfri, løsning C)</t>
  </si>
  <si>
    <t>Løsning C Fasefodring med kraftfoder (malkekøer) til foderautomater i løsdriftsstald</t>
  </si>
  <si>
    <t xml:space="preserve">Hængebanevognanlæg med indbygget foderblander (løsning A) </t>
  </si>
  <si>
    <t>Hængebanevognanlæg (løsning B) eller foderbånd (løsning C)</t>
  </si>
  <si>
    <t>Stationær foderblander, startpris (løsning B og C)</t>
  </si>
  <si>
    <t>Stationær foderblander størrelsespris (løsning B og C)</t>
  </si>
  <si>
    <t>Påslag/fodermagasin til ensilage eller tørre foderråvarer (valgfri, løsning A, B og C)</t>
  </si>
  <si>
    <t>Størrelse på påslag (valgfri, løsning A, B og C)</t>
  </si>
  <si>
    <t>Anlæg eller Transportbånd</t>
  </si>
  <si>
    <t>Samlet: løsning B eller C</t>
  </si>
  <si>
    <t>Ansøgningens samlede score:</t>
  </si>
  <si>
    <t>Ansøgningens omkostningseffektivitet</t>
  </si>
  <si>
    <t xml:space="preserve">Ansøgningens omkostningseffektivitet </t>
  </si>
  <si>
    <t>Kraftfoderautomat (valgfri)</t>
  </si>
  <si>
    <t>Element (obligatoriske og valgfrie)</t>
  </si>
  <si>
    <t>Kategori/elemElement (obligatoriske og valgfrie)ent</t>
  </si>
  <si>
    <t>Element</t>
  </si>
  <si>
    <t>Gylleforsuringsanlæg med alle obligatoriske elementer</t>
  </si>
  <si>
    <t>Udstyr til måling af mælkens indhold af fedt, protein eller urea</t>
  </si>
  <si>
    <t xml:space="preserve">Element </t>
  </si>
  <si>
    <t>Teltoverdækning for gylletank ≤3500m3</t>
  </si>
  <si>
    <t>Teltoverdækning for gylletank &gt;3500m3</t>
  </si>
  <si>
    <t>Drøvtygnings- og aktivitetsmåler med halstranspondere, samt antenner, PC og software</t>
  </si>
  <si>
    <t xml:space="preserve">LED-armaturer inkl. LED-lysenheder </t>
  </si>
  <si>
    <t>Frekvensstyret vakuumpumpe i malkeanlæg, løsning 1: Udskiftning af ureguleret vakuumpumpe med frekvensreguleret vakuumpumpe</t>
  </si>
  <si>
    <t>Frekvensstyret vakuumpumpe i malkeanlæg, løsning 2: Eftermontering af frekvensstyring på eksisterende vakuumpumpe</t>
  </si>
  <si>
    <t>Brøndvandskøling af mælk, rørkøler (løsning 1)</t>
  </si>
  <si>
    <t>Brøndvandskøling af mælk, pladekøler (løsning 2)</t>
  </si>
  <si>
    <t>Ny frekvensstyret mælkepumpe og mælkeudskiller med bufferkapacitet (løsning 1)</t>
  </si>
  <si>
    <t>Eftermontering af frekvensstyring på eksisterende mælkemumpe (løsning 2)</t>
  </si>
  <si>
    <t>Varmtvandsbeholder, pladeveksler og cirkulationspumpe</t>
  </si>
  <si>
    <t>Højisolerende bygningselementer til isolering af fritliggende væksthuses nordvendte væg (hele væggen)</t>
  </si>
  <si>
    <t>Højisolerende bygningselementer til isolering af ældre, fritliggende væksthuses nordvæg, gavle og tag i nord</t>
  </si>
  <si>
    <t>Brandhæmmende isoleringsgardin, gardinstyring og fodposer</t>
  </si>
  <si>
    <t>Brandhæmmende isoleringsgardin kombineret med et skyggegardin, gardinstyring og fodposer</t>
  </si>
  <si>
    <t>Klimacomputer med relevant software og sensorer for lys, temperatur, fugtighed og CO2 i hver væksthusenhed samt arbejdsstation</t>
  </si>
  <si>
    <t>Armaturer til LED-belysning inkl. LED-rør</t>
  </si>
  <si>
    <t>Armaturer til højtryksnatriumlamper, inkl. højtryksnatriumlamper</t>
  </si>
  <si>
    <t>Armaturer til LED-belysning inkl. LED-rør (mindst 30 % af det totale antal armaturer i denne teknologi)</t>
  </si>
  <si>
    <t>Varmepumpe med en effektivitet større end 4,0 SCOP</t>
  </si>
  <si>
    <t>Avanceret gødningsblander med integreret kontrolenhed og software</t>
  </si>
  <si>
    <t>Opsamlingstank startpris</t>
  </si>
  <si>
    <t>Opsamlingstank str.</t>
  </si>
  <si>
    <t xml:space="preserve">Redskabsramme med påmonterede kamera(er), aktuatorer, udkrudstbekæmpende elementer og software, alt integreret i samme redskab. </t>
  </si>
  <si>
    <t>GPS, aktuator(er) software, samt fingerhjul, skrabepinde eller strigletænder (Løsning 1)</t>
  </si>
  <si>
    <t>GPS, kamera(er), aktuator(er) software, samt fingerhjul, skrabepinde eller strigletænder (Løsning 3)</t>
  </si>
  <si>
    <t>Kamera(er), aktuator(er) software, samt fingerhjul, skrabepinde eller strigletænder (Løsning 2)</t>
  </si>
  <si>
    <t>Traktordrevent sideforskudt udstyr til jordbearbejdning eller ukrudtbekæmpelse i rækker af frugt og bær, 1-sidet</t>
  </si>
  <si>
    <t>Traktordrevent sideforskudt udstyr til jordbearbejdning eller ukrudtbekæmpelse i rækker af frugt og bær, 2-sidet</t>
  </si>
  <si>
    <t xml:space="preserve">Helårstunnel, sæsontunnel eller plastvæksthus </t>
  </si>
  <si>
    <t>Pæle, wire og markise, enkelt række</t>
  </si>
  <si>
    <t>Pæle, wire og markise, flere rækker, inkl. vinteropbevaring</t>
  </si>
  <si>
    <t xml:space="preserve">Selvkørende potalhøstmaskine til skånsom høst af bær, som opfylder de opgivne krav.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</si>
</sst>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r_._-;\-* #,##0.00\ _k_r_._-;_-* &quot;-&quot;??\ _k_r_._-;_-@_-"/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-* #,##0.0000\ _k_r_._-;\-* #,##0.0000\ _k_r_._-;_-* &quot;-&quot;??\ _k_r_._-;_-@_-"/>
    <numFmt numFmtId="167" formatCode="_-* #,##0\ _k_r_._-;\-* #,##0\ _k_r_._-;_-* &quot;-&quot;??\ _k_r_._-;_-@_-"/>
    <numFmt numFmtId="168" formatCode="#,##0.0000"/>
    <numFmt numFmtId="169" formatCode="0.0000"/>
    <numFmt numFmtId="170" formatCode="_-* #,##0.000000\ _k_r_._-;\-* #,##0.000000\ _k_r_._-;_-* &quot;-&quot;??\ _k_r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EYInterstate Light"/>
    </font>
    <font>
      <b/>
      <sz val="9"/>
      <color theme="1"/>
      <name val="EYInterstate Light"/>
    </font>
    <font>
      <b/>
      <sz val="16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EYInterstate Light"/>
    </font>
    <font>
      <b/>
      <sz val="9"/>
      <name val="EYInterstate Light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4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19">
    <xf numFmtId="0" fontId="0" fillId="0" borderId="0" xfId="0"/>
    <xf numFmtId="0" fontId="0" fillId="5" borderId="0" xfId="0" applyFill="1" applyBorder="1" applyProtection="1">
      <protection hidden="1"/>
    </xf>
    <xf numFmtId="3" fontId="0" fillId="5" borderId="0" xfId="0" applyNumberFormat="1" applyFill="1" applyBorder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3" fontId="2" fillId="0" borderId="0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3" xfId="0" applyNumberFormat="1" applyFont="1" applyBorder="1" applyAlignment="1" applyProtection="1">
      <alignment horizontal="left" vertical="center"/>
      <protection hidden="1"/>
    </xf>
    <xf numFmtId="0" fontId="2" fillId="0" borderId="0" xfId="0" applyNumberFormat="1" applyFont="1" applyBorder="1" applyProtection="1">
      <protection hidden="1"/>
    </xf>
    <xf numFmtId="0" fontId="6" fillId="4" borderId="0" xfId="0" applyFont="1" applyFill="1" applyBorder="1" applyProtection="1">
      <protection hidden="1"/>
    </xf>
    <xf numFmtId="3" fontId="0" fillId="4" borderId="0" xfId="0" applyNumberForma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0" fillId="0" borderId="0" xfId="0" applyNumberFormat="1" applyBorder="1" applyProtection="1">
      <protection hidden="1"/>
    </xf>
    <xf numFmtId="0" fontId="4" fillId="0" borderId="1" xfId="0" applyFont="1" applyBorder="1" applyProtection="1"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3" fontId="3" fillId="0" borderId="5" xfId="0" applyNumberFormat="1" applyFont="1" applyFill="1" applyBorder="1" applyAlignment="1" applyProtection="1">
      <alignment vertical="center"/>
      <protection hidden="1"/>
    </xf>
    <xf numFmtId="0" fontId="3" fillId="6" borderId="5" xfId="0" applyFont="1" applyFill="1" applyBorder="1" applyAlignment="1" applyProtection="1">
      <alignment vertical="center"/>
      <protection locked="0"/>
    </xf>
    <xf numFmtId="0" fontId="3" fillId="2" borderId="5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3" fontId="3" fillId="0" borderId="6" xfId="0" applyNumberFormat="1" applyFont="1" applyFill="1" applyBorder="1" applyAlignment="1" applyProtection="1">
      <alignment vertical="center"/>
      <protection hidden="1"/>
    </xf>
    <xf numFmtId="0" fontId="3" fillId="6" borderId="6" xfId="0" applyFont="1" applyFill="1" applyBorder="1" applyAlignment="1" applyProtection="1">
      <alignment vertical="center"/>
      <protection locked="0"/>
    </xf>
    <xf numFmtId="0" fontId="3" fillId="2" borderId="6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vertical="center"/>
      <protection hidden="1"/>
    </xf>
    <xf numFmtId="0" fontId="4" fillId="3" borderId="8" xfId="0" applyNumberFormat="1" applyFont="1" applyFill="1" applyBorder="1" applyAlignment="1" applyProtection="1">
      <alignment vertical="center"/>
      <protection hidden="1"/>
    </xf>
    <xf numFmtId="3" fontId="4" fillId="0" borderId="9" xfId="0" applyNumberFormat="1" applyFont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Border="1" applyAlignment="1" applyProtection="1">
      <alignment vertical="center"/>
      <protection hidden="1"/>
    </xf>
    <xf numFmtId="0" fontId="4" fillId="0" borderId="11" xfId="0" applyFont="1" applyBorder="1" applyProtection="1">
      <protection hidden="1"/>
    </xf>
    <xf numFmtId="3" fontId="2" fillId="0" borderId="12" xfId="0" applyNumberFormat="1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12" xfId="0" applyNumberFormat="1" applyFont="1" applyBorder="1" applyProtection="1">
      <protection hidden="1"/>
    </xf>
    <xf numFmtId="3" fontId="2" fillId="0" borderId="13" xfId="0" applyNumberFormat="1" applyFont="1" applyBorder="1" applyProtection="1">
      <protection hidden="1"/>
    </xf>
    <xf numFmtId="0" fontId="3" fillId="0" borderId="5" xfId="0" applyFont="1" applyBorder="1" applyAlignment="1" applyProtection="1">
      <alignment vertical="center"/>
      <protection hidden="1"/>
    </xf>
    <xf numFmtId="3" fontId="4" fillId="0" borderId="7" xfId="0" applyNumberFormat="1" applyFont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6" borderId="14" xfId="0" applyFont="1" applyFill="1" applyBorder="1" applyAlignment="1" applyProtection="1">
      <alignment vertical="center"/>
      <protection locked="0"/>
    </xf>
    <xf numFmtId="0" fontId="3" fillId="2" borderId="14" xfId="0" applyNumberFormat="1" applyFont="1" applyFill="1" applyBorder="1" applyAlignment="1" applyProtection="1">
      <alignment vertical="center"/>
      <protection locked="0"/>
    </xf>
    <xf numFmtId="0" fontId="4" fillId="3" borderId="9" xfId="0" applyNumberFormat="1" applyFont="1" applyFill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3" fontId="3" fillId="0" borderId="11" xfId="0" applyNumberFormat="1" applyFont="1" applyFill="1" applyBorder="1" applyAlignment="1" applyProtection="1">
      <alignment vertical="center"/>
      <protection hidden="1"/>
    </xf>
    <xf numFmtId="3" fontId="3" fillId="0" borderId="7" xfId="0" applyNumberFormat="1" applyFont="1" applyFill="1" applyBorder="1" applyAlignment="1" applyProtection="1">
      <alignment vertical="center"/>
      <protection hidden="1"/>
    </xf>
    <xf numFmtId="3" fontId="3" fillId="0" borderId="9" xfId="0" applyNumberFormat="1" applyFont="1" applyBorder="1" applyAlignment="1" applyProtection="1">
      <alignment vertical="center"/>
      <protection hidden="1"/>
    </xf>
    <xf numFmtId="3" fontId="3" fillId="0" borderId="15" xfId="0" applyNumberFormat="1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3" fontId="3" fillId="0" borderId="16" xfId="0" applyNumberFormat="1" applyFont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66" fontId="0" fillId="0" borderId="0" xfId="27" applyNumberFormat="1" applyFont="1" applyBorder="1" applyProtection="1">
      <protection hidden="1"/>
    </xf>
    <xf numFmtId="0" fontId="3" fillId="2" borderId="17" xfId="0" applyNumberFormat="1" applyFont="1" applyFill="1" applyBorder="1" applyAlignment="1" applyProtection="1">
      <alignment vertical="center"/>
      <protection locked="0"/>
    </xf>
    <xf numFmtId="0" fontId="3" fillId="2" borderId="16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167" fontId="0" fillId="4" borderId="0" xfId="27" applyNumberFormat="1" applyFont="1" applyFill="1" applyBorder="1" applyProtection="1">
      <protection hidden="1"/>
    </xf>
    <xf numFmtId="167" fontId="0" fillId="0" borderId="0" xfId="27" applyNumberFormat="1" applyFont="1" applyBorder="1" applyProtection="1">
      <protection hidden="1"/>
    </xf>
    <xf numFmtId="167" fontId="5" fillId="0" borderId="3" xfId="27" applyNumberFormat="1" applyFont="1" applyBorder="1" applyAlignment="1" applyProtection="1">
      <alignment horizontal="left" vertical="center"/>
      <protection hidden="1"/>
    </xf>
    <xf numFmtId="167" fontId="2" fillId="0" borderId="12" xfId="27" applyNumberFormat="1" applyFont="1" applyBorder="1" applyProtection="1">
      <protection hidden="1"/>
    </xf>
    <xf numFmtId="167" fontId="3" fillId="2" borderId="14" xfId="27" applyNumberFormat="1" applyFont="1" applyFill="1" applyBorder="1" applyAlignment="1" applyProtection="1">
      <alignment vertical="center"/>
      <protection locked="0"/>
    </xf>
    <xf numFmtId="167" fontId="4" fillId="3" borderId="9" xfId="27" applyNumberFormat="1" applyFont="1" applyFill="1" applyBorder="1" applyAlignment="1" applyProtection="1">
      <alignment vertical="center"/>
      <protection hidden="1"/>
    </xf>
    <xf numFmtId="167" fontId="3" fillId="2" borderId="5" xfId="27" applyNumberFormat="1" applyFont="1" applyFill="1" applyBorder="1" applyAlignment="1" applyProtection="1">
      <alignment vertical="center"/>
      <protection locked="0"/>
    </xf>
    <xf numFmtId="167" fontId="3" fillId="2" borderId="6" xfId="27" applyNumberFormat="1" applyFont="1" applyFill="1" applyBorder="1" applyAlignment="1" applyProtection="1">
      <alignment vertical="center"/>
      <protection locked="0"/>
    </xf>
    <xf numFmtId="167" fontId="3" fillId="2" borderId="16" xfId="27" applyNumberFormat="1" applyFont="1" applyFill="1" applyBorder="1" applyAlignment="1" applyProtection="1">
      <alignment vertical="center"/>
      <protection locked="0"/>
    </xf>
    <xf numFmtId="166" fontId="0" fillId="4" borderId="0" xfId="27" applyNumberFormat="1" applyFont="1" applyFill="1" applyBorder="1" applyProtection="1">
      <protection hidden="1"/>
    </xf>
    <xf numFmtId="166" fontId="5" fillId="0" borderId="3" xfId="27" applyNumberFormat="1" applyFont="1" applyBorder="1" applyAlignment="1" applyProtection="1">
      <alignment horizontal="left" vertical="center"/>
      <protection hidden="1"/>
    </xf>
    <xf numFmtId="166" fontId="2" fillId="0" borderId="12" xfId="27" applyNumberFormat="1" applyFont="1" applyBorder="1" applyProtection="1">
      <protection hidden="1"/>
    </xf>
    <xf numFmtId="166" fontId="3" fillId="2" borderId="14" xfId="27" applyNumberFormat="1" applyFont="1" applyFill="1" applyBorder="1" applyAlignment="1" applyProtection="1">
      <alignment vertical="center"/>
      <protection locked="0"/>
    </xf>
    <xf numFmtId="166" fontId="4" fillId="3" borderId="9" xfId="27" applyNumberFormat="1" applyFont="1" applyFill="1" applyBorder="1" applyAlignment="1" applyProtection="1">
      <alignment vertical="center"/>
      <protection hidden="1"/>
    </xf>
    <xf numFmtId="166" fontId="3" fillId="2" borderId="5" xfId="27" applyNumberFormat="1" applyFont="1" applyFill="1" applyBorder="1" applyAlignment="1" applyProtection="1">
      <alignment vertical="center"/>
      <protection locked="0"/>
    </xf>
    <xf numFmtId="166" fontId="3" fillId="2" borderId="6" xfId="27" applyNumberFormat="1" applyFont="1" applyFill="1" applyBorder="1" applyAlignment="1" applyProtection="1">
      <alignment vertical="center"/>
      <protection locked="0"/>
    </xf>
    <xf numFmtId="166" fontId="3" fillId="2" borderId="16" xfId="27" applyNumberFormat="1" applyFont="1" applyFill="1" applyBorder="1" applyAlignment="1" applyProtection="1">
      <alignment vertical="center"/>
      <protection locked="0"/>
    </xf>
    <xf numFmtId="3" fontId="12" fillId="8" borderId="0" xfId="28" applyNumberFormat="1" applyFont="1" applyFill="1" applyBorder="1" applyProtection="1"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168" fontId="3" fillId="0" borderId="10" xfId="0" applyNumberFormat="1" applyFont="1" applyBorder="1" applyAlignment="1" applyProtection="1">
      <alignment vertical="center"/>
      <protection hidden="1"/>
    </xf>
    <xf numFmtId="168" fontId="10" fillId="8" borderId="18" xfId="28" applyNumberFormat="1" applyFont="1" applyFill="1" applyBorder="1" applyProtection="1">
      <protection hidden="1"/>
    </xf>
    <xf numFmtId="0" fontId="3" fillId="6" borderId="8" xfId="0" applyFont="1" applyFill="1" applyBorder="1" applyAlignment="1" applyProtection="1">
      <alignment vertical="center"/>
      <protection locked="0"/>
    </xf>
    <xf numFmtId="0" fontId="3" fillId="2" borderId="8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wrapText="1"/>
    </xf>
    <xf numFmtId="3" fontId="12" fillId="8" borderId="0" xfId="0" applyNumberFormat="1" applyFont="1" applyFill="1" applyBorder="1" applyProtection="1">
      <protection hidden="1"/>
    </xf>
    <xf numFmtId="169" fontId="10" fillId="8" borderId="18" xfId="0" applyNumberFormat="1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13" fillId="3" borderId="8" xfId="0" applyNumberFormat="1" applyFont="1" applyFill="1" applyBorder="1" applyAlignment="1" applyProtection="1">
      <alignment vertical="center"/>
      <protection hidden="1"/>
    </xf>
    <xf numFmtId="3" fontId="4" fillId="0" borderId="5" xfId="0" applyNumberFormat="1" applyFont="1" applyBorder="1" applyAlignment="1" applyProtection="1">
      <alignment vertical="center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0" fontId="4" fillId="3" borderId="5" xfId="0" applyNumberFormat="1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protection hidden="1"/>
    </xf>
    <xf numFmtId="0" fontId="2" fillId="5" borderId="0" xfId="0" applyFont="1" applyFill="1" applyBorder="1" applyAlignment="1" applyProtection="1">
      <alignment horizontal="right" wrapTex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3" fontId="3" fillId="0" borderId="20" xfId="0" applyNumberFormat="1" applyFont="1" applyFill="1" applyBorder="1" applyAlignment="1" applyProtection="1">
      <alignment vertical="center"/>
      <protection hidden="1"/>
    </xf>
    <xf numFmtId="3" fontId="3" fillId="0" borderId="19" xfId="0" applyNumberFormat="1" applyFont="1" applyFill="1" applyBorder="1" applyAlignment="1" applyProtection="1">
      <alignment vertical="center"/>
      <protection hidden="1"/>
    </xf>
    <xf numFmtId="0" fontId="3" fillId="6" borderId="19" xfId="0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hidden="1"/>
    </xf>
    <xf numFmtId="3" fontId="0" fillId="5" borderId="5" xfId="0" applyNumberFormat="1" applyFill="1" applyBorder="1" applyProtection="1">
      <protection hidden="1"/>
    </xf>
    <xf numFmtId="0" fontId="5" fillId="3" borderId="2" xfId="0" applyFont="1" applyFill="1" applyBorder="1" applyAlignment="1" applyProtection="1">
      <alignment vertical="top" wrapText="1"/>
      <protection hidden="1"/>
    </xf>
    <xf numFmtId="0" fontId="5" fillId="3" borderId="3" xfId="0" applyFont="1" applyFill="1" applyBorder="1" applyAlignment="1" applyProtection="1">
      <alignment vertical="top" wrapText="1"/>
      <protection hidden="1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170" fontId="3" fillId="2" borderId="5" xfId="27" applyNumberFormat="1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top"/>
      <protection hidden="1"/>
    </xf>
    <xf numFmtId="0" fontId="3" fillId="2" borderId="5" xfId="0" applyNumberFormat="1" applyFont="1" applyFill="1" applyBorder="1" applyAlignment="1" applyProtection="1">
      <alignment vertical="center"/>
    </xf>
    <xf numFmtId="0" fontId="3" fillId="2" borderId="10" xfId="0" applyNumberFormat="1" applyFont="1" applyFill="1" applyBorder="1" applyAlignment="1" applyProtection="1">
      <alignment vertical="center"/>
      <protection locked="0"/>
    </xf>
    <xf numFmtId="167" fontId="3" fillId="2" borderId="10" xfId="27" applyNumberFormat="1" applyFont="1" applyFill="1" applyBorder="1" applyAlignment="1" applyProtection="1">
      <alignment vertical="center"/>
      <protection locked="0"/>
    </xf>
    <xf numFmtId="166" fontId="3" fillId="2" borderId="10" xfId="27" applyNumberFormat="1" applyFont="1" applyFill="1" applyBorder="1" applyAlignment="1" applyProtection="1">
      <alignment vertical="center"/>
      <protection locked="0"/>
    </xf>
    <xf numFmtId="0" fontId="3" fillId="2" borderId="19" xfId="0" applyNumberFormat="1" applyFont="1" applyFill="1" applyBorder="1" applyAlignment="1" applyProtection="1">
      <alignment vertical="center"/>
      <protection locked="0"/>
    </xf>
    <xf numFmtId="167" fontId="3" fillId="2" borderId="19" xfId="27" applyNumberFormat="1" applyFont="1" applyFill="1" applyBorder="1" applyAlignment="1" applyProtection="1">
      <alignment vertical="center"/>
      <protection locked="0"/>
    </xf>
    <xf numFmtId="166" fontId="3" fillId="2" borderId="19" xfId="27" applyNumberFormat="1" applyFont="1" applyFill="1" applyBorder="1" applyAlignment="1" applyProtection="1">
      <alignment vertical="center"/>
      <protection locked="0"/>
    </xf>
    <xf numFmtId="167" fontId="4" fillId="3" borderId="8" xfId="27" applyNumberFormat="1" applyFont="1" applyFill="1" applyBorder="1" applyAlignment="1" applyProtection="1">
      <alignment vertical="center"/>
      <protection hidden="1"/>
    </xf>
    <xf numFmtId="167" fontId="14" fillId="3" borderId="8" xfId="27" applyNumberFormat="1" applyFont="1" applyFill="1" applyBorder="1" applyAlignment="1" applyProtection="1">
      <alignment vertical="center"/>
      <protection hidden="1"/>
    </xf>
  </cellXfs>
  <cellStyles count="29">
    <cellStyle name="Comma 2" xfId="8"/>
    <cellStyle name="Comma 2 2" xfId="24"/>
    <cellStyle name="Currency 2" xfId="9"/>
    <cellStyle name="Currency 2 2" xfId="25"/>
    <cellStyle name="God" xfId="28" builtinId="26"/>
    <cellStyle name="Komma" xfId="27" builtinId="3"/>
    <cellStyle name="Normal" xfId="0" builtinId="0"/>
    <cellStyle name="Normal 10" xfId="17"/>
    <cellStyle name="Normal 10 2" xfId="21"/>
    <cellStyle name="Normal 11" xfId="18"/>
    <cellStyle name="Normal 12" xfId="26"/>
    <cellStyle name="Normal 2" xfId="2"/>
    <cellStyle name="Normal 2 2" xfId="14"/>
    <cellStyle name="Normal 2 3" xfId="11"/>
    <cellStyle name="Normal 3" xfId="3"/>
    <cellStyle name="Normal 3 2" xfId="12"/>
    <cellStyle name="Normal 4" xfId="4"/>
    <cellStyle name="Normal 4 2" xfId="23"/>
    <cellStyle name="Normal 5" xfId="5"/>
    <cellStyle name="Normal 5 2" xfId="22"/>
    <cellStyle name="Normal 6" xfId="1"/>
    <cellStyle name="Normal 6 2" xfId="19"/>
    <cellStyle name="Normal 7" xfId="6"/>
    <cellStyle name="Normal 7 2" xfId="13"/>
    <cellStyle name="Normal 8" xfId="10"/>
    <cellStyle name="Normal 8 2" xfId="15"/>
    <cellStyle name="Normal 9" xfId="16"/>
    <cellStyle name="Normal 9 2" xfId="20"/>
    <cellStyle name="Percent 2" xfId="7"/>
  </cellStyles>
  <dxfs count="0"/>
  <tableStyles count="0" defaultTableStyle="TableStyleMedium2" defaultPivotStyle="PivotStyleLight16"/>
  <colors>
    <mruColors>
      <color rgb="FFFFFF99"/>
      <color rgb="FF00704F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urn:lbst:intern'">
  <Schema ID="Schema1" Namespace="urn:lbst:intern">
    <schema xmlns:cap="urn:lbst:intern" xmlns="http://www.w3.org/2001/XMLSchema" targetNamespace="urn:lbst:intern">
      <element name="MT2019_Ansoegning" type="cap:MT2019_AnsoegningType"/>
      <element name="DigitalSignatur">
        <complexType>
          <sequence>
            <element ref="cap:signatures"/>
          </sequence>
        </complexType>
      </element>
      <element name="signatures">
        <complexType>
          <sequence>
            <any namespace="http://www.w3.org/2000/09/xmldsig#" processContents="lax" minOccurs="0" maxOccurs="unbounded"/>
          </sequence>
        </complexType>
      </element>
      <complexType name="MT2019_AnsoegningType">
        <sequence>
          <element name="SkemaData" type="cap:SkemaDataType" minOccurs="0"/>
          <element name="Dokumentation" type="cap:DokumentationType" minOccurs="0"/>
          <element name="SystemData" type="cap:SystemDataType" minOccurs="0"/>
          <element ref="cap:DigitalSignatur" minOccurs="0"/>
        </sequence>
        <anyAttribute namespace="http://www.w3.org/XML/1998/namespace" processContents="lax"/>
      </complexType>
      <complexType name="SkemaDataType">
        <sequence>
          <element name="DatakildeVersion_018" type="string" nillable="true">
            <annotation>
              <documentation>Versionsstyring af datakilden. Når der foretages datakildeændringer, der medfører ændringer i XPaths til felter, skal versionsnummeret tælles en op.</documentation>
            </annotation>
          </element>
          <element name="XMLUploadIndikator" type="cap:TristateBooleanType" default="2" minOccurs="0">
            <annotation>
              <documentation>Skal kun være i datakillden, når der er XML-upload til skemaet. Spørg VIBS.</documentation>
            </annotation>
          </element>
          <element name="SkemaParametre" type="cap:SkemaParametreType" minOccurs="0"/>
          <element name="Ansoeger" type="cap:AnsoegerType" minOccurs="0"/>
          <element name="Projekt" type="cap:ProjektType" minOccurs="0"/>
          <element name="Indsats1" type="cap:Indsats1Type" minOccurs="0"/>
          <element name="Indsats2" type="cap:Indsats2Type" minOccurs="0"/>
          <element name="Indsats3" type="cap:Indsats3Type" minOccurs="0"/>
          <element name="Indsats4" type="cap:Indsats4Type" minOccurs="0"/>
          <element name="Indsats5" type="cap:Indsats5Type" minOccurs="0"/>
          <element name="Indsats6" type="cap:Indsats6Type" minOccurs="0"/>
          <element name="Statistik" type="cap:StatistikType" minOccurs="0"/>
          <element name="Projektdata" type="cap:ProjektdataType" minOccurs="0"/>
          <element name="StatistikTilEU" type="cap:StatistikTilEUType" minOccurs="0"/>
          <element name="Arbejdskraftbehov" type="cap:ArbejdskraftbehovType" minOccurs="0"/>
          <element name="Bilag" type="cap:BilagType" minOccurs="0"/>
          <element name="Klage" type="cap:KlageType" minOccurs="0"/>
          <element name="EkstraFelter" type="cap:EkstraFelterSamlingType" minOccurs="0"/>
          <element name="SigneringsTekst" type="cap:SigneringsTekstType" minOccurs="0"/>
        </sequence>
      </complexType>
      <complexType name="SkemaParametreType">
        <sequence>
          <element name="ID" type="string" nillable="true"/>
          <element name="Omkostningsart" type="string" nillable="true"/>
          <element name="HentMarkkortIndikator" type="cap:TristateBooleanType"/>
          <element name="StandardpriserIndikator" type="cap:TristateBooleanType"/>
          <element name="ManueltTilsagnIndikator" type="cap:TristateBooleanType"/>
          <element name="EkstraFelter" type="cap:EkstraFelterType" minOccurs="0"/>
        </sequence>
      </complexType>
      <complexType name="AnsoegerType">
        <sequence>
          <element name="AnsoegningsRunde" type="integer" nillable="true"/>
          <element name="AnsoegningsAar" type="integer" nillable="true"/>
          <element name="Kunde" type="cap:KundeType" minOccurs="0"/>
          <element name="KonsulentOgKontaktperson" type="cap:KonsulentOgKontaktpersonType" minOccurs="0"/>
          <element name="Timer830Regel" type="cap:Timer830RegelType" minOccurs="0"/>
          <element name="KvitteringSendtIndikator" type="cap:TristateBooleanType"/>
          <element name="AendringtilsagnSektionSkjulerIndikator" type="cap:TristateBooleanType"/>
          <element name="AnsoegOmAendrForlaengElOverdragIndikator" type="cap:TristateBooleanType"/>
          <element name="ProjektAendringsIndikator" type="cap:TristateBooleanType"/>
          <element name="BeskrivelseAfAendring" type="string" nillable="true"/>
          <element name="ForlaengelseIndikator" type="cap:TristateBooleanType"/>
          <element name="NyForventetAfslutDato" type="date" nillable="true"/>
          <element name="BeskrivelseAfForlaengelse" type="string" nillable="true"/>
          <element name="OverdragelseIndikator" type="cap:TristateBooleanType"/>
          <element name="ErhverversCVR" type="string" nillable="true"/>
          <element name="OverdragelsesDato" type="date" nillable="true"/>
          <element name="BegrundOverdragelse" type="string" nillable="true"/>
          <element name="OverdragDok" type="cap:FilIndholdType" nillable="true" minOccurs="0"/>
          <element name="BudgetAendringsIndikator" type="cap:TristateBooleanType"/>
          <element name="FrafaldAnsIndikator" type="cap:TristateBooleanType"/>
          <element name="FrafaldAnsBeskrivelse" type="string" nillable="true"/>
          <element name="FrafaldAnsBemaerkning" type="string" nillable="true"/>
          <element name="AendrForlaengElOverdragVal" type="integer" nillable="true"/>
          <element name="ErklaeringIndikator" type="cap:TristateBooleanType"/>
          <element name="ErklaeringsVistTekstIndikator" type="cap:TristateBooleanType"/>
          <element name="ErklaeringkKnapTekst" type="string" nillable="true"/>
          <element name="EkstraFelter" type="cap:EkstraFelterType" minOccurs="0"/>
        </sequence>
      </complexType>
      <complexType name="KundeType">
        <sequence>
          <element name="KundeStamkort" type="cap:KundeStamkortType" minOccurs="0"/>
        </sequence>
      </complexType>
      <complexType name="KundeStamkortType">
        <sequence>
          <element name="CustomerKeyStructure" type="cap:CustomerKeyStructureType"/>
          <element name="CustomerFullName" type="cap:FullNameType" nillable="true" minOccurs="0"/>
          <element name="Address1" type="cap:AddressType" nillable="true" minOccurs="0"/>
          <element name="Address2" type="cap:AddressType" nillable="true" minOccurs="0"/>
          <element name="Address3" type="cap:AddressType" nillable="true" minOccurs="0"/>
          <element name="Address4" type="cap:AddressType" nillable="true" minOccurs="0"/>
          <element name="Address5" type="cap:AddressType" nillable="true" minOccurs="0"/>
          <element name="Address6" type="cap:AddressType" nillable="true" minOccurs="0"/>
          <element name="Address7" type="cap:AddressType" nillable="true" minOccurs="0"/>
          <element name="CustomerCommunicationPreference" type="cap:CustomerNotificationPreferenceType" nillable="true" minOccurs="0"/>
          <element name="CustomerNotificationPreference" type="cap:CustomerNotificationPreferenceType" nillable="true" minOccurs="0"/>
          <element name="EmailAddress" type="cap:EmailAddressType" nillable="true" minOccurs="0"/>
          <element name="MobileNumber" type="cap:MobileNumberType" nillable="true" minOccurs="0"/>
        </sequence>
      </complexType>
      <complexType name="KonsulentOgKontaktpersonType">
        <sequence>
          <element name="KonsulentTilknyttetIndikator" type="cap:TristateBooleanType"/>
          <element name="KonsulentNavn" type="string" nillable="true"/>
          <element name="KonsulentVirk" type="string" nillable="true"/>
          <element name="KonsulentTelefon" type="integer" nillable="true"/>
          <element name="KonsulentMail" type="string" nillable="true"/>
          <element name="KontaktPersonIndikator" type="cap:TristateBooleanType"/>
          <element name="KonsulentKontaktPersonIndikator" type="cap:TristateBooleanType"/>
          <element name="KontaktPersonNavn" type="string" nillable="true"/>
          <element name="KontaktPersonTelefon" type="integer" nillable="true"/>
          <element name="KontaktPersonEmail" type="string" nillable="true"/>
        </sequence>
      </complexType>
      <complexType name="Timer830RegelType">
        <sequence>
          <element name="Timer830Opfyldt" type="cap:TristateBooleanType"/>
          <element name="Timer830BeregnetTimer" type="decimal" nillable="true" minOccurs="0"/>
          <element name="Timer830IndlaestDato" type="date" nillable="true"/>
          <element name="Bemaerkning830TimerBegrundelse" type="string" nillable="true"/>
        </sequence>
      </complexType>
      <complexType name="ProjektType">
        <sequence>
          <element name="ProjektTitel" type="string" nillable="true" minOccurs="0"/>
          <element name="BudgetOmraade" type="cap:BudgetOmraadeType" minOccurs="0"/>
          <element name="IndsatsOmraade" type="cap:IndsatsOmraadeType" minOccurs="0"/>
          <element name="Prioritering" type="cap:PrioriteringType" minOccurs="0"/>
          <element name="ProjektBeskrivelse" type="string" nillable="true" minOccurs="0"/>
          <element name="ProjektStartDatoVedIndsendIndikator" type="cap:TristateBooleanType"/>
          <element name="KravEllerPaabudIndikator" type="cap:TristateBooleanType"/>
          <element name="KravEllerPaabudBeskrivelse" type="string" nillable="true" minOccurs="0"/>
          <element name="Tilladelser" type="cap:TilladelserType" minOccurs="0"/>
          <element name="TilbudslovOgUdbetalingsregler" type="cap:TilbudslovOgUdbetalingsreglerType" minOccurs="0"/>
          <element name="HandelMellemAfhaengigeParterIndikator" type="cap:TristateBooleanType"/>
          <element name="HandelMellemAfhaengigeParterBeskrivelse" type="string" nillable="true" minOccurs="0"/>
          <element name="OplysningerOmMomsIndikator" type="cap:TristateBooleanType"/>
          <element name="AnsoegerMomsRegistIndikator" type="cap:TristateBooleanType"/>
          <element name="AnsoegerBaererMomsIndikator" type="cap:TristateBooleanType"/>
          <element name="AnsoegerBevisIkkeBaererMomsIndikator" type="cap:TristateBooleanType"/>
          <element name="OplysningerOmSkovIndikator" type="cap:TristateBooleanType"/>
          <element name="OplysningerOmSkovBeskrivelse" type="string" nillable="true" minOccurs="0"/>
          <element name="OplysningerOmHjemmesideIndikator" type="cap:TristateBooleanType"/>
          <element name="OplysningerOmHjemmesideBeskrivelse" type="string" nillable="true" minOccurs="0"/>
          <element name="TidligereLignendeProjekter" type="cap:TidligereLignendeProjekterType" minOccurs="0"/>
          <element name="EvtOevrigeTilskud" type="cap:EvtOevrigeTilskudType" minOccurs="0"/>
          <element name="OekologiStatus" type="cap:OekologiStatusType" minOccurs="0"/>
          <element name="EkstraFelter" type="cap:EkstraFelterType" minOccurs="0"/>
        </sequence>
      </complexType>
      <complexType name="BudgetOmraadeType">
        <sequence>
          <element name="BudgetOmraadeValgt" type="integer" nillable="true"/>
          <element name="BudgetOmraade1" type="cap:TristateBooleanType"/>
          <element name="BudgetOmraade2" type="cap:TristateBooleanType"/>
        </sequence>
      </complexType>
      <complexType name="IndsatsOmraadeType">
        <sequence>
          <element name="IndsatsOmraadeValgt" type="integer" nillable="true"/>
          <element name="IndsatsOmraade1" type="cap:TristateBooleanType"/>
          <element name="IndsatsOmraade2" type="cap:TristateBooleanType"/>
          <element name="IndsatsOmraade3" type="cap:TristateBooleanType"/>
          <element name="IndsatsOmraade4" type="cap:TristateBooleanType"/>
          <element name="IndsatsOmraade5" type="cap:TristateBooleanType"/>
          <element name="IndsatsOmraade6" type="cap:TristateBooleanType"/>
        </sequence>
      </complexType>
      <complexType name="PrioriteringType">
        <sequence>
          <element name="Prioritering1" type="decimal" nillable="true" minOccurs="0"/>
          <element name="Prioritering2" type="decimal" nillable="true" minOccurs="0"/>
          <element name="Prioritering3" type="decimal" nillable="true" minOccurs="0"/>
          <element name="Prioritering4" type="decimal" nillable="true" minOccurs="0"/>
          <element name="Prioritering5" type="decimal" nillable="true" minOccurs="0"/>
          <element name="Prioritering6" type="decimal" nillable="true" minOccurs="0"/>
          <element name="Prioritering7" type="decimal" nillable="true" minOccurs="0"/>
          <element name="Prioritering8" type="decimal" nillable="true" minOccurs="0"/>
          <element name="Prioritering9" type="decimal" nillable="true" minOccurs="0"/>
          <element name="Prioritering10" type="decimal" nillable="true" minOccurs="0"/>
        </sequence>
      </complexType>
      <complexType name="TilladelserType">
        <sequence>
          <element name="TilladelseKraevesIndikator" type="cap:TristateBooleanType" minOccurs="0"/>
          <element name="TilladelseSamling" type="cap:TilladelseSamlingType" minOccurs="0"/>
          <element name="AntalOpnaaedeTilladelser" type="integer" nillable="true" minOccurs="0"/>
        </sequence>
      </complexType>
      <complexType name="TilladelseSamlingType">
        <sequence>
          <element name="TilladelseGentaget" type="cap:TilladelseGentagetType" minOccurs="0" maxOccurs="unbounded"/>
        </sequence>
      </complexType>
      <complexType name="TilladelseGentagetType">
        <sequence>
          <element name="TilladelseNavn" type="string" nillable="true"/>
          <element name="Myndighed" type="string" nillable="true"/>
          <element name="TilladelseOpnaaetIndikator" type="cap:TristateBooleanType"/>
          <element name="Dato" type="date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TilbudslovOgUdbetalingsreglerType">
        <sequence>
          <element name="DKUdbudIndikator" type="cap:TristateBooleanType" minOccurs="0"/>
          <element name="DKUdbudBeskrivelse" type="string" nillable="true" minOccurs="0"/>
          <element name="EUUdbudIndikator" type="cap:TristateBooleanType" minOccurs="0"/>
          <element name="EUUdbudBeskrivelse" type="string" nillable="true" minOccurs="0"/>
        </sequence>
      </complexType>
      <complexType name="TidligereLignendeProjekterType">
        <sequence>
          <element name="HentTidligereProjektIndikator" type="cap:TristateBooleanType"/>
          <element name="TidligereLignendeProjekterSamling" type="cap:TidligereLignendeProjekterSamlingType" minOccurs="0"/>
          <element name="TidligereLignendeProjekterAMSamling" type="cap:TidligereLignendeProjekterAMSamlingType" minOccurs="0"/>
          <element name="TidligereLignendeProjekterAMDok" type="cap:FilIndholdType" nillable="true" minOccurs="0"/>
        </sequence>
      </complexType>
      <complexType name="TidligereLignendeProjekterSamlingType">
        <sequence>
          <element name="TidligereLignendeProjekterGentaget" type="cap:TidligereLignendeProjekterGentagetType" minOccurs="0" maxOccurs="unbounded"/>
        </sequence>
      </complexType>
      <complexType name="TidligereLignendeProjekterGentagetType">
        <sequence>
          <element name="TidlLignProTilskudsordning" type="string" nillable="true"/>
          <element name="TidlLignProJournalNummer" type="string" nillable="true"/>
          <element name="TidlLignProBeloeb" type="decimal" nillable="true"/>
          <element name="TidlLignProUdbBeloeb" type="decimal" nillable="true"/>
          <element name="TidlLignProBeskrivelse" type="string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TidligereLignendeProjekterAMSamlingType">
        <sequence>
          <element name="TidligereLignendeProjekterAMGentaget" type="cap:TidligereLignendeProjekterAMGentagetType" minOccurs="0" maxOccurs="unbounded"/>
        </sequence>
      </complexType>
      <complexType name="TidligereLignendeProjekterAMGentagetType">
        <sequence>
          <element name="TidligereLignendeProjekterAMProTitel" type="string" nillable="true"/>
          <element name="TidligereLignendeProjekterAMJournNr" type="string" nillable="true"/>
          <element name="TidligereLignendeProjekterAMBeloeb" type="decimal" nillable="true"/>
          <element name="TidligereLignendeProjekterAMBeskriv" type="string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EvtOevrigeTilskudType">
        <sequence>
          <element name="SoegtAndenOffentligStoetteIndikator" type="cap:TristateBooleanType" minOccurs="0"/>
          <element name="SoegtAndenOffentligStoetteSum" type="decimal" nillable="true"/>
          <element name="ForventesIndtaegtIndikator" type="cap:TristateBooleanType" minOccurs="0"/>
          <element name="ForventesIndtaegtSum" type="decimal" nillable="true"/>
          <element name="ProjektDelAfEntrepriseIndikator" type="cap:TristateBooleanType" minOccurs="0"/>
          <element name="EntrepriseSum" type="decimal" nillable="true"/>
          <element name="EvtOevrigeTilskudGentagetSamlinger" type="cap:EvtOevrigeTilskudGentagetSamlingerType" minOccurs="0"/>
        </sequence>
      </complexType>
      <complexType name="EvtOevrigeTilskudGentagetSamlingerType">
        <sequence>
          <element name="EvtOevrigeTilskudSamling" type="cap:EvtOevrigeTilskudSamlingType" minOccurs="0"/>
          <element name="ForventesindtaegtSamling" type="cap:ForventesindtaegtSamlingType" minOccurs="0"/>
          <element name="SoegtAndenOffentligStoetteSamling" type="cap:SoegtAndenOffentligStoetteSamlingType" minOccurs="0"/>
        </sequence>
      </complexType>
      <complexType name="EvtOevrigeTilskudSamlingType">
        <sequence>
          <element name="EvtOevrigeTilskudGentaget" type="cap:EvtOevrigeTilskudGentagetType" minOccurs="0" maxOccurs="unbounded"/>
        </sequence>
      </complexType>
      <complexType name="ForventesindtaegtSamlingType">
        <sequence>
          <element name="ForventesindtaegtGentaget" type="cap:ForventesindtaegtGentagetType" minOccurs="0" maxOccurs="unbounded"/>
        </sequence>
      </complexType>
      <complexType name="SoegtAndenOffentligStoetteSamlingType">
        <sequence>
          <element name="SoegtAndenOffentligStoetteGentaget" type="cap:SoegtAndenOffentligStoetteGentagetType" minOccurs="0" maxOccurs="unbounded"/>
        </sequence>
      </complexType>
      <complexType name="EvtOevrigeTilskudGentagetType">
        <sequence>
          <element name="EvtOevrigeTilskudValgt" type="string" nillable="true"/>
          <element name="EvtOevrigeTilskudIndtastet" type="string" nillable="true"/>
          <element name="EvtOevrigeTilskudMyndighed" type="string" nillable="true"/>
          <element name="EvtOevrigeTilskudJourNr" type="string" nillable="true"/>
          <element name="EvtOevrigeTilskudBeloeb" type="decimal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ForventesindtaegtGentagetType">
        <sequence>
          <element name="ForventesindtaegtTeknologi" type="string" nillable="true"/>
          <element name="ForventesindtaegtBemaerkning" type="string" nillable="true"/>
          <element name="ForventesindtaegtBeloeb" type="decimal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SoegtAndenOffentligStoetteGentagetType">
        <sequence>
          <element name="SoegtAndenOffentligStoetteHvor" type="string" nillable="true"/>
          <element name="SoegtAndenOffentligStoetteJourNr" type="string" nillable="true"/>
          <element name="SoegtAndenOffentligStoetteBeloeb" type="decimal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OekologiStatusType">
        <sequence>
          <element name="RegistreretSomOekologIndikator" type="cap:TristateBooleanType"/>
          <element name="OekologAutorisationsNr" type="string" nillable="true"/>
          <element name="AutorisationOpnaaetDato" type="date" nillable="true"/>
          <element name="AnsForAutorisationDato" type="date" nillable="true"/>
        </sequence>
      </complexType>
      <complexType name="Indsats1Type">
        <sequence>
          <element name="Tilskudsberegning" type="cap:TilskudsberegningType" minOccurs="0"/>
        </sequence>
      </complexType>
      <complexType name="TilskudsberegningType">
        <sequence>
          <element name="Tilskud11" type="cap:Tilskud11Type" minOccurs="0"/>
          <element name="Tilskud12" type="cap:Tilskud12Type" minOccurs="0"/>
          <element name="Tilskud13" type="cap:Tilskud13Type" minOccurs="0"/>
          <element name="Tilskud14" type="cap:Tilskud14Type" minOccurs="0"/>
          <element name="Tilskud15" type="cap:Tilskud15Type" minOccurs="0"/>
          <element name="Tilskud16" type="cap:Tilskud16Type" minOccurs="0"/>
          <element name="Tilskud17" type="cap:Tilskud17Type" minOccurs="0"/>
          <element name="Tilskud18" type="cap:Tilskud18Type" minOccurs="0"/>
          <element name="Tilskudsopgoerelse1" type="cap:Tilskudsopgoerelse1Type" minOccurs="0"/>
        </sequence>
      </complexType>
      <complexType name="Tilskud11Type">
        <sequence>
          <element name="T11_GyllefosuringIndikator" type="cap:TristateBooleanType" minOccurs="0"/>
          <element name="T11_Kapacitet" type="decimal" nillable="true" minOccurs="0"/>
          <element name="T11_StandardMiljoeEffekt" type="decimal" nillable="true" minOccurs="0"/>
          <element name="T11_TeknologiensLevetid" type="decimal" nillable="true" minOccurs="0"/>
          <element name="T11_StandardOmk" type="decimal" nillable="true" minOccurs="0"/>
          <element name="T11_Antal" type="integer" nillable="true" minOccurs="0"/>
          <element name="T11_IAlt" type="decimal" nillable="true" minOccurs="0"/>
          <element name="T11_Tilskudsgrundlag" type="decimal" nillable="true" minOccurs="0"/>
        </sequence>
      </complexType>
      <complexType name="Tilskud12Type">
        <sequence>
          <element name="T12_FasefodringIndikator" type="cap:TristateBooleanType" minOccurs="0"/>
          <element name="T12_Kapacitet" type="decimal" nillable="true" minOccurs="0"/>
          <element name="T12_StandardMiljoeEffekt" type="decimal" nillable="true" minOccurs="0"/>
          <element name="T12_TeknologiensLevetid" type="decimal" nillable="true" minOccurs="0"/>
          <element name="T12_StandardOmk" type="decimal" nillable="true" minOccurs="0"/>
          <element name="T12_Antal" type="integer" nillable="true" minOccurs="0"/>
          <element name="T12_IAlt" type="decimal" nillable="true" minOccurs="0"/>
          <element name="T12_Tilskudsgrundlag" type="decimal" nillable="true" minOccurs="0"/>
          <element name="T12S1_StandardOmk" type="decimal" nillable="true" minOccurs="0"/>
          <element name="T12S1_Antal" type="integer" nillable="true" minOccurs="0"/>
          <element name="T12S1_IAlt" type="decimal" nillable="true" minOccurs="0"/>
          <element name="T12S2_StandardOmk" type="decimal" nillable="true" minOccurs="0"/>
          <element name="T12S2_Antal" type="integer" nillable="true" minOccurs="0"/>
          <element name="T12S2_IAlt" type="decimal" nillable="true" minOccurs="0"/>
          <element name="T12S3_StandardOmk" type="decimal" nillable="true" minOccurs="0"/>
          <element name="T12S3_Antal" type="integer" nillable="true" minOccurs="0"/>
          <element name="T12S3_IAlt" type="decimal" nillable="true" minOccurs="0"/>
        </sequence>
      </complexType>
      <complexType name="Tilskud13Type">
        <sequence>
          <element name="T13_FasefodringIndikator" type="cap:TristateBooleanType" minOccurs="0"/>
          <element name="T13_Kapacitet" type="decimal" nillable="true" minOccurs="0"/>
          <element name="T13_StandardMiljoeEffekt" type="decimal" nillable="true" minOccurs="0"/>
          <element name="T13_TeknologiensLevetid" type="decimal" nillable="true" minOccurs="0"/>
          <element name="T13_StandardOmk" type="decimal" nillable="true" minOccurs="0"/>
          <element name="T13_Antal" type="integer" nillable="true" minOccurs="0"/>
          <element name="T13_IAlt" type="decimal" nillable="true" minOccurs="0"/>
          <element name="T13_Tilskudsgrundlag" type="decimal" nillable="true" minOccurs="0"/>
          <element name="T13S1_StandardOmk" type="decimal" nillable="true" minOccurs="0"/>
          <element name="T13S1_Antal" type="integer" nillable="true" minOccurs="0"/>
          <element name="T13S1_IAlt" type="decimal" nillable="true" minOccurs="0"/>
          <element name="T13S2_StandardOmk" type="decimal" nillable="true" minOccurs="0"/>
          <element name="T13S2_Antal" type="integer" nillable="true" minOccurs="0"/>
          <element name="T13S2_IAlt" type="decimal" nillable="true" minOccurs="0"/>
          <element name="T13S3_StandardOmk" type="decimal" nillable="true" minOccurs="0"/>
          <element name="T13S3_Antal" type="integer" nillable="true" minOccurs="0"/>
          <element name="T13S3_IAlt" type="decimal" nillable="true" minOccurs="0"/>
        </sequence>
      </complexType>
      <complexType name="Tilskud14Type">
        <sequence>
          <element name="T14_FasefodringIndikator" type="cap:TristateBooleanType" minOccurs="0"/>
          <element name="T14_Kapacitet" type="decimal" nillable="true" minOccurs="0"/>
          <element name="T14_StandardMiljoeEffekt" type="decimal" nillable="true" minOccurs="0"/>
          <element name="T14_TeknologiensLevetid" type="decimal" nillable="true" minOccurs="0"/>
          <element name="T14_StandardOmk" type="decimal" nillable="true" minOccurs="0"/>
          <element name="T14_Antal" type="integer" nillable="true" minOccurs="0"/>
          <element name="T14_IAlt" type="decimal" nillable="true" minOccurs="0"/>
          <element name="T14_Tilskudsgrundlag" type="decimal" nillable="true" minOccurs="0"/>
          <element name="T14_LoesningVaelger" type="integer" nillable="true" minOccurs="0"/>
          <element name="T14_LoesningVaelger2" type="integer" nillable="true" minOccurs="0"/>
          <element name="T14_LoesningVaelger3" type="integer" nillable="true" minOccurs="0"/>
          <element name="T14S1_StandardOmk" type="decimal" nillable="true" minOccurs="0"/>
          <element name="T14S1_Antal" type="integer" nillable="true" minOccurs="0"/>
          <element name="T14S1_IAlt" type="decimal" nillable="true" minOccurs="0"/>
          <element name="T14S3_StandardOmk" type="decimal" nillable="true" minOccurs="0"/>
          <element name="T14S3_Antal" type="integer" nillable="true" minOccurs="0"/>
          <element name="T14S3_IAlt" type="decimal" nillable="true" minOccurs="0"/>
          <element name="T14S1L2_StandardOmk" type="decimal" nillable="true" minOccurs="0"/>
          <element name="T14S1L2_Antal" type="integer" nillable="true" minOccurs="0"/>
          <element name="T14S1L2_IAlt" type="decimal" nillable="true" minOccurs="0"/>
          <element name="T14S1L3_StandardOmk" type="decimal" nillable="true" minOccurs="0"/>
          <element name="T14S1L3_Antal" type="integer" nillable="true" minOccurs="0"/>
          <element name="T14S1L3_IAlt" type="decimal" nillable="true" minOccurs="0"/>
          <element name="T14S3L3_StandardOmk" type="decimal" nillable="true" minOccurs="0"/>
          <element name="T14S3L3_Antal" type="integer" nillable="true" minOccurs="0"/>
          <element name="T14S3L3_IAlt" type="decimal" nillable="true" minOccurs="0"/>
          <element name="T14_Silo1TaellerSkjult" type="integer" nillable="true" minOccurs="0"/>
          <element name="T14_Silo1_1" type="cap:T14_SiloType" nillable="true" minOccurs="0"/>
          <element name="T14_Silo1_2" type="cap:T14_SiloType" nillable="true" minOccurs="0"/>
          <element name="T14_Silo1_3" type="cap:T14_SiloType" nillable="true" minOccurs="0"/>
          <element name="T14_Silo1_4" type="cap:T14_SiloType" nillable="true" minOccurs="0"/>
          <element name="T14_Silo1_5" type="cap:T14_SiloType" nillable="true" minOccurs="0"/>
          <element name="T14_Silo2TaellerSkjult" type="integer" nillable="true" minOccurs="0"/>
          <element name="T14_Silo2_1" type="cap:T14_SiloType" nillable="true" minOccurs="0"/>
          <element name="T14_Silo2_2" type="cap:T14_SiloType" nillable="true" minOccurs="0"/>
          <element name="T14_Silo2_3" type="cap:T14_SiloType" nillable="true" minOccurs="0"/>
          <element name="T14_Silo2_4" type="cap:T14_SiloType" nillable="true" minOccurs="0"/>
          <element name="T14_Silo2_5" type="cap:T14_SiloType" nillable="true" minOccurs="0"/>
          <element name="T14_Silo3TaellerSkjult" type="integer" nillable="true" minOccurs="0"/>
          <element name="T14_Silo3_1" type="cap:T14_SiloType" nillable="true" minOccurs="0"/>
          <element name="T14_Silo3_2" type="cap:T14_SiloType" nillable="true" minOccurs="0"/>
          <element name="T14_Silo3_3" type="cap:T14_SiloType" nillable="true" minOccurs="0"/>
          <element name="T14_Silo3_4" type="cap:T14_SiloType" nillable="true" minOccurs="0"/>
          <element name="T14_Silo3_5" type="cap:T14_SiloType" nillable="true" minOccurs="0"/>
        </sequence>
      </complexType>
      <complexType name="T14_SiloType">
        <sequence>
          <element name="T14S2_StandardOmk" type="decimal" nillable="true" minOccurs="0"/>
          <element name="T14S2_Antal" type="decimal" nillable="true" minOccurs="0"/>
          <element name="T14S2_StardardOmkM3" type="decimal" nillable="true" minOccurs="0"/>
          <element name="T14S2_M3Silo" type="decimal" nillable="true" minOccurs="0"/>
          <element name="T14S2_IAlt" type="decimal" nillable="true" minOccurs="0"/>
        </sequence>
      </complexType>
      <complexType name="Tilskud15Type">
        <sequence>
          <element name="T15_FasefodringIndikator" type="cap:TristateBooleanType" minOccurs="0"/>
          <element name="T15_Kapacitet" type="decimal" nillable="true" minOccurs="0"/>
          <element name="T15_StandardMiljoeEffekt" type="decimal" nillable="true" minOccurs="0"/>
          <element name="T15_TeknologiensLevetid" type="decimal" nillable="true" minOccurs="0"/>
          <element name="T15_LoesningVaelger" type="integer" nillable="true" minOccurs="0"/>
          <element name="T15_LoesningVaelger2" type="integer" nillable="true" minOccurs="0"/>
          <element name="T15L1_StandardOmk" type="decimal" nillable="true" minOccurs="0"/>
          <element name="T15L1_Antal" type="integer" nillable="true" minOccurs="0"/>
          <element name="T15L1_IAlt" type="decimal" nillable="true" minOccurs="0"/>
          <element name="T15L2_StandardOmk" type="decimal" nillable="true" minOccurs="0"/>
          <element name="T15L2_Antal" type="integer" nillable="true" minOccurs="0"/>
          <element name="T15L2_IAlt" type="decimal" nillable="true" minOccurs="0"/>
          <element name="T15_Tilskudsgrundlag" type="decimal" nillable="true" minOccurs="0"/>
        </sequence>
      </complexType>
      <complexType name="Tilskud16Type">
        <sequence>
          <element name="T16_FasefodringIndikator" type="cap:TristateBooleanType" minOccurs="0"/>
          <element name="T16_Kapacitet" type="decimal" nillable="true" minOccurs="0"/>
          <element name="T16_StandardMiljoeEffekt" type="decimal" nillable="true" minOccurs="0"/>
          <element name="T16_TeknologiensLevetid" type="decimal" nillable="true" minOccurs="0"/>
          <element name="T16_StandardOmk" type="decimal" nillable="true" minOccurs="0"/>
          <element name="T16_Antal" type="integer" nillable="true" minOccurs="0"/>
          <element name="T16_IAlt" type="decimal" nillable="true" minOccurs="0"/>
          <element name="T16_Tilskudsgrundlag" type="decimal" nillable="true" minOccurs="0"/>
        </sequence>
      </complexType>
      <complexType name="Tilskud17Type">
        <sequence>
          <element name="T17_FasefodringIndikator" type="cap:TristateBooleanType" minOccurs="0"/>
          <element name="T17_Kapacitet" type="decimal" nillable="true" minOccurs="0"/>
          <element name="T17_StandardMiljoeEffekt" type="decimal" nillable="true" minOccurs="0"/>
          <element name="T17_TeknologiensLevetid" type="decimal" nillable="true" minOccurs="0"/>
          <element name="T17_LoesningVaelger" type="integer" nillable="true" minOccurs="0"/>
          <element name="T17_LoesningVaelger2" type="integer" nillable="true" minOccurs="0"/>
          <element name="T17_LoesningVaelger3" type="integer" nillable="true" minOccurs="0"/>
          <element name="T17S1_StandardOmk" type="decimal" nillable="true" minOccurs="0"/>
          <element name="T17S1_Antal" type="integer" nillable="true" minOccurs="0"/>
          <element name="T17S1_IAlt" type="decimal" nillable="true" minOccurs="0"/>
          <element name="T17S1L2_StandardOmk" type="decimal" nillable="true" minOccurs="0"/>
          <element name="T17S1L2_Antal" type="integer" nillable="true" minOccurs="0"/>
          <element name="T17S1L2_IAlt" type="decimal" nillable="true" minOccurs="0"/>
          <element name="T17S1L3_StandardOmk" type="decimal" nillable="true" minOccurs="0"/>
          <element name="T17S1L3_Antal" type="integer" nillable="true" minOccurs="0"/>
          <element name="T17S1L3_IAlt" type="decimal" nillable="true" minOccurs="0"/>
          <element name="T17_Tilskudsgrundlag" type="decimal" nillable="true" minOccurs="0"/>
          <element name="T17_Silo1TaellerSkjult" type="integer" nillable="true" minOccurs="0"/>
          <element name="T17_Silo1_1" type="cap:T17_SiloType" nillable="true" minOccurs="0"/>
          <element name="T17_Silo1_2" type="cap:T17_SiloType" nillable="true" minOccurs="0"/>
          <element name="T17_Silo1_3" type="cap:T17_SiloType" nillable="true" minOccurs="0"/>
          <element name="T17_Silo1_4" type="cap:T17_SiloType" nillable="true" minOccurs="0"/>
          <element name="T17_Silo1_5" type="cap:T17_SiloType" nillable="true" minOccurs="0"/>
          <element name="T17_Silo2TaellerSkjult" type="integer" nillable="true" minOccurs="0"/>
          <element name="T17_Silo2_1" type="cap:T17_SiloType" nillable="true" minOccurs="0"/>
          <element name="T17_Silo2_2" type="cap:T17_SiloType" nillable="true" minOccurs="0"/>
          <element name="T17_Silo2_3" type="cap:T17_SiloType" nillable="true" minOccurs="0"/>
          <element name="T17_Silo2_4" type="cap:T17_SiloType" nillable="true" minOccurs="0"/>
          <element name="T17_Silo2_5" type="cap:T17_SiloType" nillable="true" minOccurs="0"/>
          <element name="T17_Silo3TaellerSkjult" type="integer" nillable="true" minOccurs="0"/>
          <element name="T17_Silo3_1" type="cap:T17_SiloType" nillable="true" minOccurs="0"/>
          <element name="T17_Silo3_2" type="cap:T17_SiloType" nillable="true" minOccurs="0"/>
          <element name="T17_Silo3_3" type="cap:T17_SiloType" nillable="true" minOccurs="0"/>
          <element name="T17_Silo3_4" type="cap:T17_SiloType" nillable="true" minOccurs="0"/>
          <element name="T17_Silo3_5" type="cap:T17_SiloType" nillable="true" minOccurs="0"/>
          <element name="T17_Silo4TaellerSkjult" type="integer" nillable="true" minOccurs="0"/>
          <element name="T17_Silo4_1" type="cap:T17_SiloType" nillable="true" minOccurs="0"/>
          <element name="T17_Silo4_2" type="cap:T17_SiloType" nillable="true" minOccurs="0"/>
          <element name="T17_Silo4_3" type="cap:T17_SiloType" nillable="true" minOccurs="0"/>
          <element name="T17_Silo4_4" type="cap:T17_SiloType" nillable="true" minOccurs="0"/>
          <element name="T17_Silo4_5" type="cap:T17_SiloType" nillable="true" minOccurs="0"/>
          <element name="T17_Silo5TaellerSkjult" type="integer" nillable="true" minOccurs="0"/>
          <element name="T17_Silo5_1" type="cap:T17_SiloType" nillable="true" minOccurs="0"/>
          <element name="T17_Silo5_2" type="cap:T17_SiloType" nillable="true" minOccurs="0"/>
          <element name="T17_Silo5_3" type="cap:T17_SiloType" nillable="true" minOccurs="0"/>
          <element name="T17_Silo5_4" type="cap:T17_SiloType" nillable="true" minOccurs="0"/>
          <element name="T17_Silo5_5" type="cap:T17_SiloType" nillable="true" minOccurs="0"/>
        </sequence>
      </complexType>
      <complexType name="T17_SiloType">
        <sequence>
          <element name="T17S2_StandardOmk" type="decimal" nillable="true" minOccurs="0"/>
          <element name="T17S2_Antal" type="decimal" nillable="true" minOccurs="0"/>
          <element name="T17S2_StardardOmkM3" type="decimal" nillable="true" minOccurs="0"/>
          <element name="T17S2_M3Silo" type="decimal" nillable="true" minOccurs="0"/>
          <element name="T17S2_IAlt" type="decimal" nillable="true" minOccurs="0"/>
        </sequence>
      </complexType>
      <complexType name="Tilskud18Type">
        <sequence>
          <element name="T18_FasefodringIndikator" type="cap:TristateBooleanType" minOccurs="0"/>
          <element name="T18_Kapacitet" type="decimal" nillable="true" minOccurs="0"/>
          <element name="T18_StandardMiljoeEffekt" type="decimal" nillable="true" minOccurs="0"/>
          <element name="T18_TeknologiensLevetid" type="decimal" nillable="true" minOccurs="0"/>
          <element name="T18_StandardOmk" type="decimal" nillable="true" minOccurs="0"/>
          <element name="T18_Antal" type="integer" nillable="true" minOccurs="0"/>
          <element name="T18_IAlt" type="decimal" nillable="true" minOccurs="0"/>
          <element name="T18_Tilskudsgrundlag" type="decimal" nillable="true" minOccurs="0"/>
        </sequence>
      </complexType>
      <complexType name="Tilskudsopgoerelse1Type">
        <sequence>
          <element name="T11_TilskudsgrundlagDKKSum" type="decimal" nillable="true" minOccurs="0"/>
          <element name="T11_TilsagnsbeloebDKKSum" type="decimal" nillable="true" minOccurs="0"/>
          <element name="T12_TilskudsgrundlagDKKSum" type="decimal" nillable="true" minOccurs="0"/>
          <element name="T12_TilsagnsbeloebDKKSum" type="decimal" nillable="true" minOccurs="0"/>
          <element name="T13_TilskudsgrundlagDKKSum" type="decimal" nillable="true" minOccurs="0"/>
          <element name="T13_TilsagnsbeloebDKKSum" type="decimal" nillable="true" minOccurs="0"/>
          <element name="T14_TilskudsgrundlagDKKSum" type="decimal" nillable="true" minOccurs="0"/>
          <element name="T14_TilsagnsbeloebDKKSum" type="decimal" nillable="true" minOccurs="0"/>
          <element name="T15_TilskudsgrundlagDKKSum" type="decimal" nillable="true" minOccurs="0"/>
          <element name="T15_TilsagnsbeloebDKKSum" type="decimal" nillable="true" minOccurs="0"/>
          <element name="T16_TilskudsgrundlagDKKSum" type="decimal" nillable="true" minOccurs="0"/>
          <element name="T16_TilsagnsbeloebDKKSum" type="decimal" nillable="true" minOccurs="0"/>
          <element name="T17_TilskudsgrundlagDKKSum" type="decimal" nillable="true" minOccurs="0"/>
          <element name="T17_TilsagnsbeloebDKKSum" type="decimal" nillable="true" minOccurs="0"/>
          <element name="T18_TilskudsgrundlagDKKSum" type="decimal" nillable="true" minOccurs="0"/>
          <element name="T18_TilsagnsbeloebDKKSum" type="decimal" nillable="true" minOccurs="0"/>
          <element name="I1_SamletTilskudsgrundlagDKKSum" type="decimal" nillable="true" minOccurs="0"/>
          <element name="I1_SamletTilsagnsbeloebDKKSum" type="decimal" nillable="true" minOccurs="0"/>
        </sequence>
      </complexType>
      <complexType name="Indsats2Type">
        <sequence>
          <element name="Tilskudsberegning2" type="cap:Tilskudsberegning2Type" minOccurs="0"/>
        </sequence>
      </complexType>
      <complexType name="Tilskudsberegning2Type">
        <sequence>
          <element name="Tilskud21" type="cap:Tilskud21Type" minOccurs="0"/>
          <element name="Tilskud22" type="cap:Tilskud22Type" minOccurs="0"/>
          <element name="Tilskud23" type="cap:Tilskud23Type" minOccurs="0"/>
          <element name="Tilskud24" type="cap:Tilskud24Type" minOccurs="0"/>
          <element name="Tilskudsopgoerelse2" type="cap:Tilskudsopgoerelse2Type" minOccurs="0"/>
        </sequence>
      </complexType>
      <complexType name="Tilskud21Type">
        <sequence>
          <element name="T21_GyllefosuringIndikator" type="cap:TristateBooleanType" minOccurs="0"/>
          <element name="T21_Kapacitet" type="decimal" nillable="true" minOccurs="0"/>
          <element name="T21_StandardMiljoeEffekt" type="decimal" nillable="true" minOccurs="0"/>
          <element name="T21_TeknologiensLevetid" type="decimal" nillable="true" minOccurs="0"/>
          <element name="T21_StandardOmk" type="decimal" nillable="true" minOccurs="0"/>
          <element name="T21_Antal" type="integer" nillable="true" minOccurs="0"/>
          <element name="T21_IAlt" type="decimal" nillable="true" minOccurs="0"/>
          <element name="T21_Tilskudsgrundlag" type="decimal" nillable="true" minOccurs="0"/>
        </sequence>
      </complexType>
      <complexType name="Tilskud22Type">
        <sequence>
          <element name="T22_FasefodringIndikator" type="cap:TristateBooleanType" minOccurs="0"/>
          <element name="T22_Kapacitet" type="decimal" nillable="true" minOccurs="0"/>
          <element name="T22_StandardMiljoeEffekt" type="decimal" nillable="true" minOccurs="0"/>
          <element name="T22_TeknologiensLevetid" type="decimal" nillable="true" minOccurs="0"/>
          <element name="T22S2_StandardOmk" type="decimal" nillable="true" minOccurs="0"/>
          <element name="T22S2_Antal" type="integer" nillable="true" minOccurs="0"/>
          <element name="T22S2_IAlt" type="decimal" nillable="true" minOccurs="0"/>
          <element name="T22S3_StandardOmk" type="decimal" nillable="true" minOccurs="0"/>
          <element name="T22S3_Antal" type="integer" nillable="true" minOccurs="0"/>
          <element name="T22S3_IAlt" type="decimal" nillable="true" minOccurs="0"/>
          <element name="T22_Tilskudsgrundlag" type="decimal" nillable="true" minOccurs="0"/>
          <element name="T22_SiloTaellerSkjult" type="integer" nillable="true" minOccurs="0"/>
          <element name="T22_Silo1" type="cap:T22_SiloType"/>
          <element name="T22_Silo2" type="cap:T22_SiloType"/>
          <element name="T22_Silo3" type="cap:T22_SiloType"/>
          <element name="T22_Silo4" type="cap:T22_SiloType"/>
          <element name="T22_Silo5" type="cap:T22_SiloType"/>
        </sequence>
      </complexType>
      <complexType name="T22_SiloType">
        <sequence>
          <element name="T22_StandardOmk" type="decimal" nillable="true" minOccurs="0"/>
          <element name="T22_Antal" type="decimal" nillable="true" minOccurs="0"/>
          <element name="T22_StardardOmkM3" type="decimal" nillable="true" minOccurs="0"/>
          <element name="T22_M3Silo" type="decimal" nillable="true" minOccurs="0"/>
          <element name="T22_IAlt" type="decimal" nillable="true" minOccurs="0"/>
        </sequence>
      </complexType>
      <complexType name="Tilskud23Type">
        <sequence>
          <element name="T23_FasefodringIndikator" type="cap:TristateBooleanType" minOccurs="0"/>
          <element name="T23_Kapacitet" type="decimal" nillable="true" minOccurs="0"/>
          <element name="T23_StandardMiljoeEffekt" type="decimal" nillable="true" minOccurs="0"/>
          <element name="T23_TeknologiensLevetid" type="decimal" nillable="true" minOccurs="0"/>
          <element name="T23_StandardOmk" type="decimal" nillable="true" minOccurs="0"/>
          <element name="T23_Antal" type="integer" nillable="true" minOccurs="0"/>
          <element name="T23_IAlt" type="decimal" nillable="true" minOccurs="0"/>
          <element name="T23_Tilskudsgrundlag" type="decimal" nillable="true" minOccurs="0"/>
        </sequence>
      </complexType>
      <complexType name="Tilskud24Type">
        <sequence>
          <element name="T24_FasefodringIndikator" type="cap:TristateBooleanType" minOccurs="0"/>
          <element name="T24_Kapacitet" type="decimal" nillable="true" minOccurs="0"/>
          <element name="T24_StandardMiljoeEffekt" type="decimal" nillable="true" minOccurs="0"/>
          <element name="T24_TeknologiensLevetid" type="decimal" nillable="true" minOccurs="0"/>
          <element name="T24_LoesningVaelger" type="integer" nillable="true" minOccurs="0"/>
          <element name="T24_LoesningVaelger2" type="integer" nillable="true" minOccurs="0"/>
          <element name="T24_LoesningVaelger3" type="integer" nillable="true" minOccurs="0"/>
          <element name="T24S1_StandardOmk" type="decimal" nillable="true" minOccurs="0"/>
          <element name="T24S1_Antal" type="integer" nillable="true" minOccurs="0"/>
          <element name="T24S1_IAlt" type="decimal" nillable="true" minOccurs="0"/>
          <element name="T24S1L2_StandardOmk" type="decimal" nillable="true" minOccurs="0"/>
          <element name="T24S1L2_Antal" type="integer" nillable="true" minOccurs="0"/>
          <element name="T24S1L2_IAlt" type="decimal" nillable="true" minOccurs="0"/>
          <element name="T24S1L3_StandardOmk" type="decimal" nillable="true" minOccurs="0"/>
          <element name="T24S1L3_Antal" type="integer" nillable="true" minOccurs="0"/>
          <element name="T24S1L3_IAlt" type="decimal" nillable="true" minOccurs="0"/>
          <element name="T24_Tilskudsgrundlag" type="decimal" nillable="true" minOccurs="0"/>
          <element name="T24_Fodermagasin1TaellerSkjult" type="integer" nillable="true" minOccurs="0"/>
          <element name="T24_Fodermagasin1_1" type="cap:T24_FodermagasinType"/>
          <element name="T24_Fodermagasin1_2" type="cap:T24_FodermagasinType"/>
          <element name="T24_Fodermagasin1_3" type="cap:T24_FodermagasinType"/>
          <element name="T24_Fodermagasin1_4" type="cap:T24_FodermagasinType"/>
          <element name="T24_Fodermagasin1_5" type="cap:T24_FodermagasinType"/>
          <element name="T24_FoderBlander1TaellerSkjult" type="integer" nillable="true" minOccurs="0"/>
          <element name="T24_FoderBlander1_1" type="cap:T24_FodermagasinType"/>
          <element name="T24_FoderBlander1_2" type="cap:T24_FodermagasinType"/>
          <element name="T24_FoderBlander1_3" type="cap:T24_FodermagasinType"/>
          <element name="T24_FoderBlander1_4" type="cap:T24_FodermagasinType"/>
          <element name="T24_FoderBlander1_5" type="cap:T24_FodermagasinType"/>
          <element name="T24_Fodermagasin2TaellerSkjult" type="integer" nillable="true" minOccurs="0"/>
          <element name="T24_Fodermagasin2_1" type="cap:T24_FodermagasinType"/>
          <element name="T24_Fodermagasin2_2" type="cap:T24_FodermagasinType"/>
          <element name="T24_Fodermagasin2_3" type="cap:T24_FodermagasinType"/>
          <element name="T24_Fodermagasin2_4" type="cap:T24_FodermagasinType"/>
          <element name="T24_Fodermagasin2_5" type="cap:T24_FodermagasinType"/>
          <element name="T24_FoderBlander2TaellerSkjult" type="integer" nillable="true" minOccurs="0"/>
          <element name="T24_FoderBlander2_1" type="cap:T24_FodermagasinType"/>
          <element name="T24_FoderBlander2_2" type="cap:T24_FodermagasinType"/>
          <element name="T24_FoderBlander2_3" type="cap:T24_FodermagasinType"/>
          <element name="T24_FoderBlander2_4" type="cap:T24_FodermagasinType"/>
          <element name="T24_FoderBlander2_5" type="cap:T24_FodermagasinType"/>
          <element name="T24_Fodermagasin3TaellerSkjult" type="integer" nillable="true" minOccurs="0"/>
          <element name="T24_Fodermagasin3_1" type="cap:T24_FodermagasinType"/>
          <element name="T24_Fodermagasin3_2" type="cap:T24_FodermagasinType"/>
          <element name="T24_Fodermagasin3_3" type="cap:T24_FodermagasinType"/>
          <element name="T24_Fodermagasin3_4" type="cap:T24_FodermagasinType"/>
          <element name="T24_Fodermagasin3_5" type="cap:T24_FodermagasinType"/>
        </sequence>
      </complexType>
      <complexType name="T24_FodermagasinType">
        <sequence>
          <element name="T24S2_StandardOmk" type="decimal" nillable="true" minOccurs="0"/>
          <element name="T24S2_Antal" type="decimal" nillable="true" minOccurs="0"/>
          <element name="T24S2_StardardOmkM3" type="decimal" nillable="true" minOccurs="0"/>
          <element name="T24S2_Maengde" type="decimal" nillable="true" minOccurs="0"/>
          <element name="T24S2_IAlt" type="decimal" nillable="true" minOccurs="0"/>
        </sequence>
      </complexType>
      <complexType name="Tilskudsopgoerelse2Type">
        <sequence>
          <element name="T21_TilskudsgrundlagDKKSum" type="decimal" nillable="true" minOccurs="0"/>
          <element name="T21_TilsagnsbeloebDKKSum" type="decimal" nillable="true" minOccurs="0"/>
          <element name="T22_TilskudsgrundlagDKKSum" type="decimal" nillable="true" minOccurs="0"/>
          <element name="T22_TilsagnsbeloebDKKSum" type="decimal" nillable="true" minOccurs="0"/>
          <element name="T23_TilskudsgrundlagDKKSum" type="decimal" nillable="true" minOccurs="0"/>
          <element name="T23_TilsagnsbeloebDKKSum" type="decimal" nillable="true" minOccurs="0"/>
          <element name="T24_TilskudsgrundlagDKKSum" type="decimal" nillable="true" minOccurs="0"/>
          <element name="T24_TilsagnsbeloebDKKSum" type="decimal" nillable="true" minOccurs="0"/>
          <element name="I2_SamletTilskudsgrundlagDKKSum" type="decimal" nillable="true" minOccurs="0"/>
          <element name="I2_SamletTilsagnsbeloebDKKSum" type="decimal" nillable="true" minOccurs="0"/>
        </sequence>
      </complexType>
      <complexType name="Indsats3Type">
        <sequence>
          <element name="Tilskudsberegning3" type="cap:Tilskudsberegning3Type" minOccurs="0"/>
        </sequence>
      </complexType>
      <complexType name="Tilskudsberegning3Type">
        <sequence>
          <element name="Tilskud31" type="cap:Tilskud31Type" minOccurs="0"/>
          <element name="Tilskud32" type="cap:Tilskud32Type" minOccurs="0"/>
          <element name="Tilskud33" type="cap:Tilskud33Type" minOccurs="0"/>
          <element name="Tilskud34" type="cap:Tilskud34Type" minOccurs="0"/>
          <element name="Tilskud35" type="cap:Tilskud35Type" minOccurs="0"/>
          <element name="Tilskud36" type="cap:Tilskud36Type" minOccurs="0"/>
          <element name="Tilskud37" type="cap:Tilskud37Type" minOccurs="0"/>
          <element name="Tilskudsopgoerelse3" type="cap:Tilskudsopgoerelse3Type" minOccurs="0"/>
        </sequence>
      </complexType>
      <complexType name="Tilskud31Type">
        <sequence>
          <element name="T31_GyllefosuringIndikator" type="cap:TristateBooleanType" minOccurs="0"/>
          <element name="T31_Kapacitet" type="decimal" nillable="true" minOccurs="0"/>
          <element name="T31_StandardMiljoeEffekt" type="decimal" nillable="true" minOccurs="0"/>
          <element name="T31_TeknologiensLevetid" type="decimal" nillable="true" minOccurs="0"/>
          <element name="T31_StandardOmk" type="decimal" nillable="true" minOccurs="0"/>
          <element name="T31_Antal" type="integer" nillable="true" minOccurs="0"/>
          <element name="T31_IAlt" type="decimal" nillable="true" minOccurs="0"/>
          <element name="T31_Tilskudsgrundlag" type="decimal" nillable="true" minOccurs="0"/>
        </sequence>
      </complexType>
      <complexType name="Tilskud32Type">
        <sequence>
          <element name="T32_FasefodringIndikator" type="cap:TristateBooleanType" minOccurs="0"/>
          <element name="T32_Kapacitet" type="decimal" nillable="true" minOccurs="0"/>
          <element name="T32_StandardMiljoeEffekt" type="decimal" nillable="true" minOccurs="0"/>
          <element name="T32_TeknologiensLevetid" type="decimal" nillable="true" minOccurs="0"/>
          <element name="T32_StandardOmk" type="decimal" nillable="true" minOccurs="0"/>
          <element name="T32_Antal" type="integer" nillable="true" minOccurs="0"/>
          <element name="T32_IAlt" type="decimal" nillable="true" minOccurs="0"/>
          <element name="T32_Tilskudsgrundlag" type="decimal" nillable="true" minOccurs="0"/>
        </sequence>
      </complexType>
      <complexType name="Tilskud33Type">
        <sequence>
          <element name="T33_FasefodringIndikator" type="cap:TristateBooleanType" minOccurs="0"/>
          <element name="T33_Kapacitet" type="decimal" nillable="true" minOccurs="0"/>
          <element name="T33_StandardMiljoeEffekt" type="decimal" nillable="true" minOccurs="0"/>
          <element name="T33_TeknologiensLevetid" type="decimal" nillable="true" minOccurs="0"/>
          <element name="T33_LoesningVaelger" type="integer" nillable="true" minOccurs="0"/>
          <element name="T33_LoesningVaelger2" type="integer" nillable="true" minOccurs="0"/>
          <element name="T33_StandardOmkL1" type="decimal" nillable="true" minOccurs="0"/>
          <element name="T33_AntalL1" type="integer" nillable="true" minOccurs="0"/>
          <element name="T33_IAltL1" type="decimal" nillable="true" minOccurs="0"/>
          <element name="T33_StandardOmkL2" type="decimal" nillable="true" minOccurs="0"/>
          <element name="T33_AntalL2" type="integer" nillable="true" minOccurs="0"/>
          <element name="T33_IAltL2" type="decimal" nillable="true" minOccurs="0"/>
          <element name="T33_Tilskudsgrundlag" type="decimal" nillable="true" minOccurs="0"/>
        </sequence>
      </complexType>
      <complexType name="Tilskud34Type">
        <sequence>
          <element name="T34_FasefodringIndikator" type="cap:TristateBooleanType" minOccurs="0"/>
          <element name="T34_Kapacitet" type="decimal" nillable="true" minOccurs="0"/>
          <element name="T34_StandardMiljoeEffekt" type="decimal" nillable="true" minOccurs="0"/>
          <element name="T34_TeknologiensLevetid" type="decimal" nillable="true" minOccurs="0"/>
          <element name="T34_LoesningVaelger" type="integer" nillable="true" minOccurs="0"/>
          <element name="T34_LoesningVaelger2" type="integer" nillable="true" minOccurs="0"/>
          <element name="T34_StandardOmkL1" type="decimal" nillable="true" minOccurs="0"/>
          <element name="T34_AntalL1" type="integer" nillable="true" minOccurs="0"/>
          <element name="T34_IAltL1" type="decimal" nillable="true" minOccurs="0"/>
          <element name="T34_StandardOmkL2" type="decimal" nillable="true" minOccurs="0"/>
          <element name="T34_AntalL2" type="integer" nillable="true" minOccurs="0"/>
          <element name="T34_IAltL2" type="decimal" nillable="true" minOccurs="0"/>
          <element name="T34_Tilskudsgrundlag" type="decimal" nillable="true" minOccurs="0"/>
        </sequence>
      </complexType>
      <complexType name="Tilskud35Type">
        <sequence>
          <element name="T35_FasefodringIndikator" type="cap:TristateBooleanType" minOccurs="0"/>
          <element name="T35_Kapacitet" type="decimal" nillable="true" minOccurs="0"/>
          <element name="T35_StandardMiljoeEffekt" type="decimal" nillable="true" minOccurs="0"/>
          <element name="T35_TeknologiensLevetid" type="decimal" nillable="true" minOccurs="0"/>
          <element name="T35_LoesningVaelger" type="integer" nillable="true" minOccurs="0"/>
          <element name="T35_LoesningVaelger2" type="integer" nillable="true" minOccurs="0"/>
          <element name="T35_StandardOmkL1" type="decimal" nillable="true" minOccurs="0"/>
          <element name="T35_AntalL1" type="integer" nillable="true" minOccurs="0"/>
          <element name="T35_IAltL1" type="decimal" nillable="true" minOccurs="0"/>
          <element name="T35_StandardOmkL2" type="decimal" nillable="true" minOccurs="0"/>
          <element name="T35_AntalL2" type="integer" nillable="true" minOccurs="0"/>
          <element name="T35_IAltL2" type="decimal" nillable="true" minOccurs="0"/>
          <element name="T35_Tilskudsgrundlag" type="decimal" nillable="true" minOccurs="0"/>
        </sequence>
      </complexType>
      <complexType name="Tilskud36Type">
        <sequence>
          <element name="T36_FasefodringIndikator" type="cap:TristateBooleanType" minOccurs="0"/>
          <element name="T36_Kapacitet" type="decimal" nillable="true" minOccurs="0"/>
          <element name="T36_StandardMiljoeEffekt" type="decimal" nillable="true" minOccurs="0"/>
          <element name="T36_TeknologiensLevetid" type="decimal" nillable="true" minOccurs="0"/>
          <element name="T36_StandardOmk" type="decimal" nillable="true" minOccurs="0"/>
          <element name="T36_Antal" type="integer" nillable="true" minOccurs="0"/>
          <element name="T36_IAlt" type="decimal" nillable="true" minOccurs="0"/>
          <element name="T36_Tilskudsgrundlag" type="decimal" nillable="true" minOccurs="0"/>
        </sequence>
      </complexType>
      <complexType name="Tilskud37Type">
        <sequence>
          <element name="T37_FasefodringIndikator" type="cap:TristateBooleanType" minOccurs="0"/>
          <element name="T37_Kapacitet" type="decimal" nillable="true" minOccurs="0"/>
          <element name="T37_StandardMiljoeEffekt" type="decimal" nillable="true" minOccurs="0"/>
          <element name="T37_TeknologiensLevetid" type="decimal" nillable="true" minOccurs="0"/>
          <element name="T37_StandardOmk" type="decimal" nillable="true" minOccurs="0"/>
          <element name="T37_Antal" type="integer" nillable="true" minOccurs="0"/>
          <element name="T37_IAlt" type="decimal" nillable="true" minOccurs="0"/>
          <element name="T37_Tilskudsgrundlag" type="decimal" nillable="true" minOccurs="0"/>
        </sequence>
      </complexType>
      <complexType name="Tilskudsopgoerelse3Type">
        <sequence>
          <element name="T31_TilskudsgrundlagDKKSum" type="decimal" nillable="true" minOccurs="0"/>
          <element name="T31_TilsagnsbeloebDKKSum" type="decimal" nillable="true" minOccurs="0"/>
          <element name="T32_TilskudsgrundlagDKKSum" type="decimal" nillable="true" minOccurs="0"/>
          <element name="T32_TilsagnsbeloebDKKSum" type="decimal" nillable="true" minOccurs="0"/>
          <element name="T33_TilskudsgrundlagDKKSum" type="decimal" nillable="true" minOccurs="0"/>
          <element name="T33_TilsagnsbeloebDKKSum" type="decimal" nillable="true" minOccurs="0"/>
          <element name="T34_TilskudsgrundlagDKKSum" type="decimal" nillable="true" minOccurs="0"/>
          <element name="T34_TilsagnsbeloebDKKSum" type="decimal" nillable="true" minOccurs="0"/>
          <element name="T35_TilskudsgrundlagDKKSum" type="decimal" nillable="true" minOccurs="0"/>
          <element name="T35_TilsagnsbeloebDKKSum" type="decimal" nillable="true" minOccurs="0"/>
          <element name="T36_TilskudsgrundlagDKKSum" type="decimal" nillable="true" minOccurs="0"/>
          <element name="T36_TilsagnsbeloebDKKSum" type="decimal" nillable="true" minOccurs="0"/>
          <element name="T37_TilskudsgrundlagDKKSum" type="decimal" nillable="true" minOccurs="0"/>
          <element name="T37_TilsagnsbeloebDKKSum" type="decimal" nillable="true" minOccurs="0"/>
          <element name="I3_SamletTilskudsgrundlagDKKSum" type="decimal" nillable="true" minOccurs="0"/>
          <element name="I3_SamletTilsagnsbeloebDKKSum" type="decimal" nillable="true" minOccurs="0"/>
        </sequence>
      </complexType>
      <complexType name="Indsats4Type">
        <sequence>
          <element name="Tilskudsberegning4" type="cap:Tilskudsberegning4Type" minOccurs="0"/>
        </sequence>
      </complexType>
      <complexType name="Tilskudsberegning4Type">
        <sequence>
          <element name="Tilskud41" type="cap:Tilskud41Type" minOccurs="0"/>
          <element name="Tilskud42" type="cap:Tilskud42Type" minOccurs="0"/>
          <element name="Tilskud43" type="cap:Tilskud43Type" minOccurs="0"/>
          <element name="Tilskud44" type="cap:Tilskud44Type" minOccurs="0"/>
          <element name="Tilskud45" type="cap:Tilskud45Type" minOccurs="0"/>
          <element name="Tilskud46" type="cap:Tilskud46Type" minOccurs="0"/>
          <element name="Tilskud47" type="cap:Tilskud47Type" minOccurs="0"/>
          <element name="Tilskud48" type="cap:Tilskud48Type" minOccurs="0"/>
          <element name="Tilskudsopgoerelse4" type="cap:Tilskudsopgoerelse4Type" minOccurs="0"/>
        </sequence>
      </complexType>
      <complexType name="Tilskud41Type">
        <sequence>
          <element name="T41_GyllefosuringIndikator" type="cap:TristateBooleanType" minOccurs="0"/>
          <element name="T41_Kapacitet" type="decimal" nillable="true" minOccurs="0"/>
          <element name="T41_StandardMiljoeEffekt" type="decimal" nillable="true" minOccurs="0"/>
          <element name="T41_TeknologiensLevetid" type="decimal" nillable="true" minOccurs="0"/>
          <element name="T41_StandardOmk" type="decimal" nillable="true" minOccurs="0"/>
          <element name="T41_Antal" type="integer" nillable="true" minOccurs="0"/>
          <element name="T41_IAlt" type="decimal" nillable="true" minOccurs="0"/>
          <element name="T41_Tilskudsgrundlag" type="decimal" nillable="true" minOccurs="0"/>
        </sequence>
      </complexType>
      <complexType name="Tilskud42Type">
        <sequence>
          <element name="T42_FasefodringIndikator" type="cap:TristateBooleanType" minOccurs="0"/>
          <element name="T42_Kapacitet" type="decimal" nillable="true" minOccurs="0"/>
          <element name="T42_StandardMiljoeEffekt" type="decimal" nillable="true" minOccurs="0"/>
          <element name="T42_TeknologiensLevetid" type="decimal" nillable="true" minOccurs="0"/>
          <element name="T42_StandardOmk" type="decimal" nillable="true" minOccurs="0"/>
          <element name="T42_Antal" type="integer" nillable="true" minOccurs="0"/>
          <element name="T42_IAlt" type="decimal" nillable="true" minOccurs="0"/>
          <element name="T42_Tilskudsgrundlag" type="decimal" nillable="true" minOccurs="0"/>
        </sequence>
      </complexType>
      <complexType name="Tilskud43Type">
        <sequence>
          <element name="T43_FasefodringIndikator" type="cap:TristateBooleanType" minOccurs="0"/>
          <element name="T43_Kapacitet" type="decimal" nillable="true" minOccurs="0"/>
          <element name="T43_StandardMiljoeEffekt" type="decimal" nillable="true" minOccurs="0"/>
          <element name="T43_TeknologiensLevetid" type="decimal" nillable="true" minOccurs="0"/>
          <element name="T43_StandardOmk" type="decimal" nillable="true" minOccurs="0"/>
          <element name="T43_Antal" type="integer" nillable="true" minOccurs="0"/>
          <element name="T43_IAlt" type="decimal" nillable="true" minOccurs="0"/>
          <element name="T43_Tilskudsgrundlag" type="decimal" nillable="true" minOccurs="0"/>
        </sequence>
      </complexType>
      <complexType name="Tilskud44Type">
        <sequence>
          <element name="T44_FasefodringIndikator" type="cap:TristateBooleanType" minOccurs="0"/>
          <element name="T44_Kapacitet" type="decimal" nillable="true" minOccurs="0"/>
          <element name="T44_StandardMiljoeEffekt" type="decimal" nillable="true" minOccurs="0"/>
          <element name="T44_TeknologiensLevetid" type="decimal" nillable="true" minOccurs="0"/>
          <element name="T44_StandardOmk" type="decimal" nillable="true" minOccurs="0"/>
          <element name="T44_Antal" type="integer" nillable="true" minOccurs="0"/>
          <element name="T44_IAlt" type="decimal" nillable="true" minOccurs="0"/>
          <element name="T44_Tilskudsgrundlag" type="decimal" nillable="true" minOccurs="0"/>
        </sequence>
      </complexType>
      <complexType name="Tilskud45Type">
        <sequence>
          <element name="T45_FasefodringIndikator" type="cap:TristateBooleanType" minOccurs="0"/>
          <element name="T45_Kapacitet" type="decimal" nillable="true" minOccurs="0"/>
          <element name="T45_StandardMiljoeEffekt" type="decimal" nillable="true" minOccurs="0"/>
          <element name="T45_TeknologiensLevetid" type="decimal" nillable="true" minOccurs="0"/>
          <element name="T45_StandardOmk" type="decimal" nillable="true" minOccurs="0"/>
          <element name="T45_Antal" type="integer" nillable="true" minOccurs="0"/>
          <element name="T45_IAlt" type="decimal" nillable="true" minOccurs="0"/>
          <element name="T45_Tilskudsgrundlag" type="decimal" nillable="true" minOccurs="0"/>
        </sequence>
      </complexType>
      <complexType name="Tilskud46Type">
        <sequence>
          <element name="T46_FasefodringIndikator" type="cap:TristateBooleanType" minOccurs="0"/>
          <element name="T46_Kapacitet" type="decimal" nillable="true" minOccurs="0"/>
          <element name="T46_StandardMiljoeEffekt" type="decimal" nillable="true" minOccurs="0"/>
          <element name="T46_TeknologiensLevetid" type="decimal" nillable="true" minOccurs="0"/>
          <element name="T46_StandardOmk" type="decimal" nillable="true" minOccurs="0"/>
          <element name="T46_Antal" type="integer" nillable="true" minOccurs="0"/>
          <element name="T46_IAlt" type="decimal" nillable="true" minOccurs="0"/>
          <element name="T46_Tilskudsgrundlag" type="decimal" nillable="true" minOccurs="0"/>
        </sequence>
      </complexType>
      <complexType name="Tilskud47Type">
        <sequence>
          <element name="T47_FasefodringIndikator" type="cap:TristateBooleanType" minOccurs="0"/>
          <element name="T47_Kapacitet" type="decimal" nillable="true" minOccurs="0"/>
          <element name="T47_StandardMiljoeEffekt" type="decimal" nillable="true" minOccurs="0"/>
          <element name="T47_TeknologiensLevetid" type="decimal" nillable="true" minOccurs="0"/>
          <element name="T47_StandardOmkS1" type="decimal" nillable="true" minOccurs="0"/>
          <element name="T47_AntalS1" type="integer" nillable="true" minOccurs="0"/>
          <element name="T47_IAltS1" type="decimal" nillable="true" minOccurs="0"/>
          <element name="T47_StandardOmkS2" type="decimal" nillable="true" minOccurs="0"/>
          <element name="T47_AntalS2" type="integer" nillable="true" minOccurs="0"/>
          <element name="T47_IAltS2" type="decimal" nillable="true" minOccurs="0"/>
          <element name="T47_Tilskudsgrundlag" type="decimal" nillable="true" minOccurs="0"/>
        </sequence>
      </complexType>
      <complexType name="Tilskud48Type">
        <sequence>
          <element name="T48_FasefodringIndikator" type="cap:TristateBooleanType" minOccurs="0"/>
          <element name="T48_Kapacitet" type="decimal" nillable="true" minOccurs="0"/>
          <element name="T48_StandardMiljoeEffekt" type="decimal" nillable="true" minOccurs="0"/>
          <element name="T48_TeknologiensLevetid" type="decimal" nillable="true" minOccurs="0"/>
          <element name="T48_StandardOmk" type="decimal" nillable="true" minOccurs="0"/>
          <element name="T48_Antal" type="integer" nillable="true" minOccurs="0"/>
          <element name="T48_IAlt" type="decimal" nillable="true" minOccurs="0"/>
          <element name="T48_Tilskudsgrundlag" type="decimal" nillable="true" minOccurs="0"/>
        </sequence>
      </complexType>
      <complexType name="Tilskudsopgoerelse4Type">
        <sequence>
          <element name="T41_TilskudsgrundlagDKKSum" type="decimal" nillable="true" minOccurs="0"/>
          <element name="T41_TilsagnsbeloebDKKSum" type="decimal" nillable="true" minOccurs="0"/>
          <element name="T42_TilskudsgrundlagDKKSum" type="decimal" nillable="true" minOccurs="0"/>
          <element name="T42_TilsagnsbeloebDKKSum" type="decimal" nillable="true" minOccurs="0"/>
          <element name="T43_TilskudsgrundlagDKKSum" type="decimal" nillable="true" minOccurs="0"/>
          <element name="T43_TilsagnsbeloebDKKSum" type="decimal" nillable="true" minOccurs="0"/>
          <element name="T44_TilskudsgrundlagDKKSum" type="decimal" nillable="true" minOccurs="0"/>
          <element name="T44_TilsagnsbeloebDKKSum" type="decimal" nillable="true" minOccurs="0"/>
          <element name="T45_TilskudsgrundlagDKKSum" type="decimal" nillable="true" minOccurs="0"/>
          <element name="T45_TilsagnsbeloebDKKSum" type="decimal" nillable="true" minOccurs="0"/>
          <element name="T46_TilskudsgrundlagDKKSum" type="decimal" nillable="true" minOccurs="0"/>
          <element name="T46_TilsagnsbeloebDKKSum" type="decimal" nillable="true" minOccurs="0"/>
          <element name="T47_TilskudsgrundlagDKKSum" type="decimal" nillable="true" minOccurs="0"/>
          <element name="T47_TilsagnsbeloebDKKSum" type="decimal" nillable="true" minOccurs="0"/>
          <element name="T48_TilskudsgrundlagDKKSum" type="decimal" nillable="true" minOccurs="0"/>
          <element name="T48_TilsagnsbeloebDKKSum" type="decimal" nillable="true" minOccurs="0"/>
          <element name="I4_SamletTilskudsgrundlagDKKSum" type="decimal" nillable="true" minOccurs="0"/>
          <element name="I4_SamletTilsagnsbeloebDKKSum" type="decimal" nillable="true" minOccurs="0"/>
        </sequence>
      </complexType>
      <complexType name="Indsats5Type">
        <sequence>
          <element name="Tilskudsberegning5" type="cap:Tilskudsberegning5Type" minOccurs="0"/>
        </sequence>
      </complexType>
      <complexType name="Tilskudsberegning5Type">
        <sequence>
          <element name="Tilskud51" type="cap:Tilskud51Type" minOccurs="0"/>
          <element name="Tilskud52" type="cap:Tilskud52Type" minOccurs="0"/>
          <element name="Tilskud53" type="cap:Tilskud53Type" minOccurs="0"/>
          <element name="Tilskud54" type="cap:Tilskud54Type" minOccurs="0"/>
          <element name="Tilskud55" type="cap:Tilskud55Type" minOccurs="0"/>
          <element name="Tilskud56" type="cap:Tilskud56Type" minOccurs="0"/>
          <element name="Tilskudsopgoerelse5" type="cap:Tilskudsopgoerelse5Type" minOccurs="0"/>
        </sequence>
      </complexType>
      <complexType name="Tilskud51Type">
        <sequence>
          <element name="T51_GyllefosuringIndikator" type="cap:TristateBooleanType" minOccurs="0"/>
          <element name="T51_Kapacitet" type="decimal" nillable="true" minOccurs="0"/>
          <element name="T51_StandardMiljoeEffekt" type="decimal" nillable="true" minOccurs="0"/>
          <element name="T51_TeknologiensLevetid" type="decimal" nillable="true" minOccurs="0"/>
          <element name="T51_StandardOmk" type="decimal" nillable="true" minOccurs="0"/>
          <element name="T51_Antal" type="integer" nillable="true" minOccurs="0"/>
          <element name="T51_IAlt" type="decimal" nillable="true" minOccurs="0"/>
          <element name="T51_Tilskudsgrundlag" type="decimal" nillable="true" minOccurs="0"/>
        </sequence>
      </complexType>
      <complexType name="Tilskud52Type">
        <sequence>
          <element name="T52_FasefodringIndikator" type="cap:TristateBooleanType" minOccurs="0"/>
          <element name="T52_Kapacitet" type="decimal" nillable="true" minOccurs="0"/>
          <element name="T52_StandardMiljoeEffekt" type="decimal" nillable="true" minOccurs="0"/>
          <element name="T52_TeknologiensLevetid" type="decimal" nillable="true" minOccurs="0"/>
          <element name="T52_StandardOmk" type="decimal" nillable="true" minOccurs="0"/>
          <element name="T52_Antal" type="integer" nillable="true" minOccurs="0"/>
          <element name="T52_IAlt" type="decimal" nillable="true" minOccurs="0"/>
          <element name="T52_Tilskudsgrundlag" type="decimal" nillable="true" minOccurs="0"/>
        </sequence>
      </complexType>
      <complexType name="Tilskud53Type">
        <sequence>
          <element name="T53_FasefodringIndikator" type="cap:TristateBooleanType" minOccurs="0"/>
          <element name="T53_Kapacitet" type="decimal" nillable="true" minOccurs="0"/>
          <element name="T53_StandardMiljoeEffekt" type="decimal" nillable="true" minOccurs="0"/>
          <element name="T53_TeknologiensLevetid" type="decimal" nillable="true" minOccurs="0"/>
          <element name="T53_StandardOmk" type="decimal" nillable="true" minOccurs="0"/>
          <element name="T53_Antal" type="integer" nillable="true" minOccurs="0"/>
          <element name="T53_IAlt" type="decimal" nillable="true" minOccurs="0"/>
          <element name="T53_Tilskudsgrundlag" type="decimal" nillable="true" minOccurs="0"/>
        </sequence>
      </complexType>
      <complexType name="Tilskud54Type">
        <sequence>
          <element name="T54_FasefodringIndikator" type="cap:TristateBooleanType" minOccurs="0"/>
          <element name="T54_Kapacitet" type="decimal" nillable="true" minOccurs="0"/>
          <element name="T54_StandardMiljoeEffekt" type="decimal" nillable="true" minOccurs="0"/>
          <element name="T54_TeknologiensLevetid" type="decimal" nillable="true" minOccurs="0"/>
          <element name="T54_Tilskudsgrundlag" type="decimal" nillable="true" minOccurs="0"/>
          <element name="T54_OpsamlingstankeTaellerSkjult" type="integer" nillable="true" minOccurs="0"/>
          <element name="T54_Tank1_1" type="cap:T54_TankType"/>
          <element name="T54_Tank1_2" type="cap:T54_TankType"/>
          <element name="T54_Tank1_3" type="cap:T54_TankType"/>
          <element name="T54_Tank1_4" type="cap:T54_TankType"/>
          <element name="T54_Tank1_5" type="cap:T54_TankType"/>
        </sequence>
      </complexType>
      <complexType name="T54_TankType">
        <sequence>
          <element name="T54_StandardOmk" type="decimal" nillable="true" minOccurs="0"/>
          <element name="T54_Antal" type="integer" nillable="true" minOccurs="0"/>
          <element name="T54_StardardOmkM3" type="decimal" nillable="true" minOccurs="0"/>
          <element name="T54_M3Silo" type="decimal" nillable="true" minOccurs="0"/>
          <element name="T54_IAlt" type="decimal" nillable="true" minOccurs="0"/>
        </sequence>
      </complexType>
      <complexType name="Tilskud55Type">
        <sequence>
          <element name="T55_FasefodringIndikator" type="cap:TristateBooleanType" minOccurs="0"/>
          <element name="T55_Kapacitet" type="decimal" nillable="true" minOccurs="0"/>
          <element name="T55_StandardMiljoeEffekt" type="decimal" nillable="true" minOccurs="0"/>
          <element name="T55_TeknologiensLevetid" type="decimal" nillable="true" minOccurs="0"/>
          <element name="T55_Tilskudsgrundlag" type="decimal" nillable="true" minOccurs="0"/>
          <element name="T55_OpsamlingstankeTaellerSkjult" type="integer" nillable="true" minOccurs="0"/>
          <element name="T55_Tank1_1" type="cap:T55_TankType"/>
          <element name="T55_Tank1_2" type="cap:T55_TankType"/>
          <element name="T55_Tank1_3" type="cap:T55_TankType"/>
          <element name="T55_Tank1_4" type="cap:T55_TankType"/>
          <element name="T55_Tank1_5" type="cap:T55_TankType"/>
        </sequence>
      </complexType>
      <complexType name="T55_TankType">
        <sequence>
          <element name="T55_StandardOmk" type="decimal" nillable="true" minOccurs="0"/>
          <element name="T55_Antal" type="integer" nillable="true" minOccurs="0"/>
          <element name="T55_StardardOmkM3" type="decimal" nillable="true" minOccurs="0"/>
          <element name="T55_M3Silo" type="decimal" nillable="true" minOccurs="0"/>
          <element name="T55_IAlt" type="decimal" nillable="true" minOccurs="0"/>
        </sequence>
      </complexType>
      <complexType name="Tilskud56Type">
        <sequence>
          <element name="T56_FasefodringIndikator" type="cap:TristateBooleanType" minOccurs="0"/>
          <element name="T56_Kapacitet" type="decimal" nillable="true" minOccurs="0"/>
          <element name="T56_StandardMiljoeEffekt" type="decimal" nillable="true" minOccurs="0"/>
          <element name="T56_TeknologiensLevetid" type="decimal" nillable="true" minOccurs="0"/>
          <element name="T56_Tilskudsgrundlag" type="decimal" nillable="true" minOccurs="0"/>
          <element name="T56_OpsamlingstankeTaellerSkjult" type="integer" nillable="true" minOccurs="0"/>
          <element name="T56_Tank1_1" type="cap:T56_TankType"/>
          <element name="T56_Tank1_2" type="cap:T56_TankType"/>
          <element name="T56_Tank1_3" type="cap:T56_TankType"/>
          <element name="T56_Tank1_4" type="cap:T56_TankType"/>
          <element name="T56_Tank1_5" type="cap:T56_TankType"/>
        </sequence>
      </complexType>
      <complexType name="T56_TankType">
        <sequence>
          <element name="T56_StandardOmk" type="decimal" nillable="true" minOccurs="0"/>
          <element name="T56_Antal" type="integer" nillable="true" minOccurs="0"/>
          <element name="T56_StardardOmkM3" type="decimal" nillable="true" minOccurs="0"/>
          <element name="T56_M3Silo" type="decimal" nillable="true" minOccurs="0"/>
          <element name="T56_IAlt" type="decimal" nillable="true" minOccurs="0"/>
        </sequence>
      </complexType>
      <complexType name="Tilskudsopgoerelse5Type">
        <sequence>
          <element name="T51_TilskudsgrundlagDKKSum" type="decimal" nillable="true" minOccurs="0"/>
          <element name="T51_TilsagnsbeloebDKKSum" type="decimal" nillable="true" minOccurs="0"/>
          <element name="T52_TilskudsgrundlagDKKSum" type="decimal" nillable="true" minOccurs="0"/>
          <element name="T52_TilsagnsbeloebDKKSum" type="decimal" nillable="true" minOccurs="0"/>
          <element name="T53_TilskudsgrundlagDKKSum" type="decimal" nillable="true" minOccurs="0"/>
          <element name="T53_TilsagnsbeloebDKKSum" type="decimal" nillable="true" minOccurs="0"/>
          <element name="T54_TilskudsgrundlagDKKSum" type="decimal" nillable="true" minOccurs="0"/>
          <element name="T54_TilsagnsbeloebDKKSum" type="decimal" nillable="true" minOccurs="0"/>
          <element name="T55_TilskudsgrundlagDKKSum" type="decimal" nillable="true" minOccurs="0"/>
          <element name="T55_TilsagnsbeloebDKKSum" type="decimal" nillable="true" minOccurs="0"/>
          <element name="T56_TilskudsgrundlagDKKSum" type="decimal" nillable="true" minOccurs="0"/>
          <element name="T56_TilsagnsbeloebDKKSum" type="decimal" nillable="true" minOccurs="0"/>
          <element name="I5_SamletTilskudsgrundlagDKKSum" type="decimal" nillable="true" minOccurs="0"/>
          <element name="I5_SamletTilsagnsbeloebDKKSum" type="decimal" nillable="true" minOccurs="0"/>
        </sequence>
      </complexType>
      <complexType name="Indsats6Type">
        <sequence>
          <element name="Tilskudsberegning6" type="cap:Tilskudsberegning6Type" minOccurs="0"/>
        </sequence>
      </complexType>
      <complexType name="Tilskudsberegning6Type">
        <sequence>
          <element name="Tilskud61" type="cap:Tilskud61Type" minOccurs="0"/>
          <element name="Tilskud62" type="cap:Tilskud62Type" minOccurs="0"/>
          <element name="Tilskud63" type="cap:Tilskud63Type" minOccurs="0"/>
          <element name="Tilskud64" type="cap:Tilskud64Type" minOccurs="0"/>
          <element name="Tilskud65" type="cap:Tilskud65Type" minOccurs="0"/>
          <element name="Tilskud66" type="cap:Tilskud66Type" minOccurs="0"/>
          <element name="Tilskud67" type="cap:Tilskud67Type" minOccurs="0"/>
          <element name="Tilskud68" type="cap:Tilskud68Type" minOccurs="0"/>
          <element name="Tilskudsopgoerelse6" type="cap:Tilskudsopgoerelse6Type" minOccurs="0"/>
        </sequence>
      </complexType>
      <complexType name="Tilskud61Type">
        <sequence>
          <element name="T61_GyllefosuringIndikator" type="cap:TristateBooleanType" minOccurs="0"/>
          <element name="T61_Kapacitet" type="decimal" nillable="true" minOccurs="0"/>
          <element name="T61_StandardMiljoeEffekt" type="decimal" nillable="true" minOccurs="0"/>
          <element name="T61_TeknologiensLevetid" type="decimal" nillable="true" minOccurs="0"/>
          <element name="T61_StandardOmk" type="decimal" nillable="true" minOccurs="0"/>
          <element name="T61_Antal" type="integer" nillable="true" minOccurs="0"/>
          <element name="T61_IAlt" type="decimal" nillable="true" minOccurs="0"/>
          <element name="T61s2_StandardOmk" type="decimal" nillable="true" minOccurs="0"/>
          <element name="T61s2_Antal" type="integer" nillable="true" minOccurs="0"/>
          <element name="T61s2_IAlt" type="decimal" nillable="true" minOccurs="0"/>
          <element name="T61_Tilskudsgrundlag" type="decimal" nillable="true" minOccurs="0"/>
        </sequence>
      </complexType>
      <complexType name="Tilskud62Type">
        <sequence>
          <element name="T62_FasefodringIndikator" type="cap:TristateBooleanType" minOccurs="0"/>
          <element name="T62_Kapacitet" type="decimal" nillable="true" minOccurs="0"/>
          <element name="T62_StandardMiljoeEffekt" type="decimal" nillable="true" minOccurs="0"/>
          <element name="T62_TeknologiensLevetid" type="decimal" nillable="true" minOccurs="0"/>
          <element name="T62_LoesningVaelger" type="integer" nillable="true" minOccurs="0"/>
          <element name="T62_LoesningVaelger2" type="integer" nillable="true" minOccurs="0"/>
          <element name="T62_LoesningVaelger3" type="integer" nillable="true" minOccurs="0"/>
          <element name="T62L1_StandardOmk" type="decimal" nillable="true" minOccurs="0"/>
          <element name="T62L1_Antal" type="integer" nillable="true" minOccurs="0"/>
          <element name="T62L1_IAlt" type="decimal" nillable="true" minOccurs="0"/>
          <element name="T62L2_StandardOmk" type="decimal" nillable="true" minOccurs="0"/>
          <element name="T62L2_Antal" type="integer" nillable="true" minOccurs="0"/>
          <element name="T62L2_IAlt" type="decimal" nillable="true" minOccurs="0"/>
          <element name="T62L3_StandardOmk" type="decimal" nillable="true" minOccurs="0"/>
          <element name="T62L3_Antal" type="integer" nillable="true" minOccurs="0"/>
          <element name="T62L3_IAlt" type="decimal" nillable="true" minOccurs="0"/>
          <element name="T62_Tilskudsgrundlag" type="decimal" nillable="true" minOccurs="0"/>
        </sequence>
      </complexType>
      <complexType name="Tilskud63Type">
        <sequence>
          <element name="T63_FasefodringIndikator" type="cap:TristateBooleanType" minOccurs="0"/>
          <element name="T63_Kapacitet" type="decimal" nillable="true" minOccurs="0"/>
          <element name="T63_StandardMiljoeEffekt" type="decimal" nillable="true" minOccurs="0"/>
          <element name="T63_TeknologiensLevetid" type="decimal" nillable="true" minOccurs="0"/>
          <element name="T63_LoesningVaelger" type="integer" nillable="true" minOccurs="0"/>
          <element name="T63_LoesningVaelger2" type="integer" nillable="true" minOccurs="0"/>
          <element name="T63_LoesningVaelger3" type="integer" nillable="true" minOccurs="0"/>
          <element name="T63L1_StandardOmk" type="decimal" nillable="true" minOccurs="0"/>
          <element name="T63L1_Antal" type="integer" nillable="true" minOccurs="0"/>
          <element name="T63L1_IAlt" type="decimal" nillable="true" minOccurs="0"/>
          <element name="T63L2_StandardOmk" type="decimal" nillable="true" minOccurs="0"/>
          <element name="T63L2_Antal" type="integer" nillable="true" minOccurs="0"/>
          <element name="T63L2_IAlt" type="decimal" nillable="true" minOccurs="0"/>
          <element name="T63L3_StandardOmk" type="decimal" nillable="true" minOccurs="0"/>
          <element name="T63L3_Antal" type="integer" nillable="true" minOccurs="0"/>
          <element name="T63L3_IAlt" type="decimal" nillable="true" minOccurs="0"/>
          <element name="T63_Tilskudsgrundlag" type="decimal" nillable="true" minOccurs="0"/>
        </sequence>
      </complexType>
      <complexType name="Tilskud64Type">
        <sequence>
          <element name="T64_GyllefosuringIndikator" type="cap:TristateBooleanType" minOccurs="0"/>
          <element name="T64_Kapacitet" type="decimal" nillable="true" minOccurs="0"/>
          <element name="T64_StandardMiljoeEffekt" type="decimal" nillable="true" minOccurs="0"/>
          <element name="T64_TeknologiensLevetid" type="decimal" nillable="true" minOccurs="0"/>
          <element name="T64_StandardOmk" type="decimal" nillable="true" minOccurs="0"/>
          <element name="T64_Antal" type="integer" nillable="true" minOccurs="0"/>
          <element name="T64_IAlt" type="decimal" nillable="true" minOccurs="0"/>
          <element name="T64_StandardOmkS2" type="decimal" nillable="true" minOccurs="0"/>
          <element name="T64_AntalS2" type="integer" nillable="true" minOccurs="0"/>
          <element name="T64_IAltS2" type="decimal" nillable="true" minOccurs="0"/>
          <element name="T64_StandardOmkS3" type="decimal" nillable="true" minOccurs="0"/>
          <element name="T64_AntalS3" type="integer" nillable="true" minOccurs="0"/>
          <element name="T64_IAltS3" type="decimal" nillable="true" minOccurs="0"/>
          <element name="T64_Tilskudsgrundlag" type="decimal" nillable="true" minOccurs="0"/>
        </sequence>
      </complexType>
      <complexType name="Tilskud65Type">
        <sequence>
          <element name="T65_FasefodringIndikator" type="cap:TristateBooleanType" minOccurs="0"/>
          <element name="T65_Kapacitet" type="decimal" nillable="true" minOccurs="0"/>
          <element name="T65_StandardMiljoeEffekt" type="decimal" nillable="true" minOccurs="0"/>
          <element name="T65_TeknologiensLevetid" type="decimal" nillable="true" minOccurs="0"/>
          <element name="T65_LoesningVaelger" type="integer" nillable="true" minOccurs="0"/>
          <element name="T65_LoesningVaelger2" type="integer" nillable="true" minOccurs="0"/>
          <element name="T65_LoesningVaelger3" type="integer" nillable="true" minOccurs="0"/>
          <element name="T65L1_StandardOmk" type="decimal" nillable="true" minOccurs="0"/>
          <element name="T65L1_Antal" type="decimal" nillable="true" minOccurs="0"/>
          <element name="T65L1_IAlt" type="decimal" nillable="true" minOccurs="0"/>
          <element name="T65L2_StandardOmk" type="decimal" nillable="true" minOccurs="0"/>
          <element name="T65L2_Antal" type="decimal" nillable="true" minOccurs="0"/>
          <element name="T65L2_IAlt" type="decimal" nillable="true" minOccurs="0"/>
          <element name="T65L3_StandardOmk" type="decimal" nillable="true" minOccurs="0"/>
          <element name="T65L3_Antal" type="decimal" nillable="true" minOccurs="0"/>
          <element name="T65L3_IAlt" type="decimal" nillable="true" minOccurs="0"/>
          <element name="T65_Tilskudsgrundlag" type="decimal" nillable="true" minOccurs="0"/>
        </sequence>
      </complexType>
      <complexType name="Tilskud66Type">
        <sequence>
          <element name="T66_FasefodringIndikator" type="cap:TristateBooleanType" minOccurs="0"/>
          <element name="T66_Kapacitet" type="decimal" nillable="true" minOccurs="0"/>
          <element name="T66_StandardMiljoeEffekt" type="decimal" nillable="true" minOccurs="0"/>
          <element name="T66_TeknologiensLevetid" type="decimal" nillable="true" minOccurs="0"/>
          <element name="T66_LoesningVaelger" type="integer" nillable="true" minOccurs="0"/>
          <element name="T66_LoesningVaelger2" type="integer" nillable="true" minOccurs="0"/>
          <element name="T66_LoesningVaelger3" type="integer" nillable="true" minOccurs="0"/>
          <element name="T66L1_StandardOmk" type="decimal" nillable="true" minOccurs="0"/>
          <element name="T66L1_Antal" type="decimal" nillable="true" minOccurs="0"/>
          <element name="T66L1_IAlt" type="decimal" nillable="true" minOccurs="0"/>
          <element name="T66L2_StandardOmk" type="decimal" nillable="true" minOccurs="0"/>
          <element name="T662_Antal" type="decimal" nillable="true" minOccurs="0"/>
          <element name="T66L2_IAlt" type="decimal" nillable="true" minOccurs="0"/>
          <element name="T66L3_StandardOmk" type="decimal" nillable="true" minOccurs="0"/>
          <element name="T66L3_Antal" type="decimal" nillable="true" minOccurs="0"/>
          <element name="T66L3_IAlt" type="decimal" nillable="true" minOccurs="0"/>
          <element name="T66_Tilskudsgrundlag" type="decimal" nillable="true" minOccurs="0"/>
        </sequence>
      </complexType>
      <complexType name="Tilskud67Type">
        <sequence>
          <element name="T67_FasefodringIndikator" type="cap:TristateBooleanType" minOccurs="0"/>
          <element name="T67_Kapacitet" type="decimal" nillable="true" minOccurs="0"/>
          <element name="T67_StandardMiljoeEffekt" type="decimal" nillable="true" minOccurs="0"/>
          <element name="T67_TeknologiensLevetid" type="decimal" nillable="true" minOccurs="0"/>
          <element name="T67_LoesningVaelger" type="integer" nillable="true" minOccurs="0"/>
          <element name="T67_LoesningVaelger2" type="integer" nillable="true" minOccurs="0"/>
          <element name="T67_LoesningVaelger3" type="integer" nillable="true" minOccurs="0"/>
          <element name="T67L1_StandardOmk" type="decimal" nillable="true" minOccurs="0"/>
          <element name="T67L1_Antal" type="decimal" nillable="true" minOccurs="0"/>
          <element name="T67L1_IAlt" type="decimal" nillable="true" minOccurs="0"/>
          <element name="T67L2_StandardOmk" type="decimal" nillable="true" minOccurs="0"/>
          <element name="T67L2_Antal" type="decimal" nillable="true" minOccurs="0"/>
          <element name="T67L2_IAlt" type="decimal" nillable="true" minOccurs="0"/>
          <element name="T67L3_StandardOmk" type="decimal" nillable="true" minOccurs="0"/>
          <element name="T67L3_Antal" type="decimal" nillable="true" minOccurs="0"/>
          <element name="T67L3_IAlt" type="decimal" nillable="true" minOccurs="0"/>
          <element name="T67_Tilskudsgrundlag" type="decimal" nillable="true" minOccurs="0"/>
        </sequence>
      </complexType>
      <complexType name="Tilskud68Type">
        <sequence>
          <element name="T68_GyllefosuringIndikator" type="cap:TristateBooleanType" minOccurs="0"/>
          <element name="T68_Kapacitet" type="decimal" nillable="true" minOccurs="0"/>
          <element name="T68_StandardMiljoeEffekt" type="decimal" nillable="true" minOccurs="0"/>
          <element name="T68_TeknologiensLevetid" type="decimal" nillable="true" minOccurs="0"/>
          <element name="T68_StandardOmk" type="decimal" nillable="true" minOccurs="0"/>
          <element name="T68_Antal" type="integer" nillable="true" minOccurs="0"/>
          <element name="T68_IAlt" type="decimal" nillable="true" minOccurs="0"/>
          <element name="T68_Tilskudsgrundlag" type="decimal" nillable="true" minOccurs="0"/>
        </sequence>
      </complexType>
      <complexType name="Tilskudsopgoerelse6Type">
        <sequence>
          <element name="T61_TilskudsgrundlagDKKSum" type="decimal" nillable="true" minOccurs="0"/>
          <element name="T61_TilsagnsbeloebDKKSum" type="decimal" nillable="true" minOccurs="0"/>
          <element name="T62_TilskudsgrundlagDKKSum" type="decimal" nillable="true" minOccurs="0"/>
          <element name="T62_TilsagnsbeloebDKKSum" type="decimal" nillable="true" minOccurs="0"/>
          <element name="T63_TilskudsgrundlagDKKSum" type="decimal" nillable="true" minOccurs="0"/>
          <element name="T63_TilsagnsbeloebDKKSum" type="decimal" nillable="true" minOccurs="0"/>
          <element name="T64_TilskudsgrundlagDKKSum" type="decimal" nillable="true" minOccurs="0"/>
          <element name="T64_TilsagnsbeloebDKKSum" type="decimal" nillable="true" minOccurs="0"/>
          <element name="T65_TilskudsgrundlagDKKSum" type="decimal" nillable="true" minOccurs="0"/>
          <element name="T65_TilsagnsbeloebDKKSum" type="decimal" nillable="true" minOccurs="0"/>
          <element name="T66_TilskudsgrundlagDKKSum" type="decimal" nillable="true" minOccurs="0"/>
          <element name="T66_TilsagnsbeloebDKKSum" type="decimal" nillable="true" minOccurs="0"/>
          <element name="T67_TilskudsgrundlagDKKSum" type="decimal" nillable="true" minOccurs="0"/>
          <element name="T67_TilsagnsbeloebDKKSum" type="decimal" nillable="true" minOccurs="0"/>
          <element name="T68_TilskudsgrundlagDKKSum" type="decimal" nillable="true" minOccurs="0"/>
          <element name="T68_TilsagnsbeloebDKKSum" type="decimal" nillable="true" minOccurs="0"/>
          <element name="I6_SamletTilskudsgrundlagDKKSum" type="decimal" nillable="true" minOccurs="0"/>
          <element name="I6_SamletTilsagnsbeloebDKKSum" type="decimal" nillable="true" minOccurs="0"/>
        </sequence>
      </complexType>
      <complexType name="StatistikType">
        <sequence>
          <element name="BedriftensEjerforholdIndikator" type="cap:TristateBooleanType"/>
          <element name="EjersKoenIndikator" type="cap:TristateBooleanType"/>
          <element name="EjersAlderIndikator" type="cap:TristateBooleanType"/>
          <element name="OekoElKonventionelIndikator" type="cap:TristateBooleanType"/>
          <element name="AntalHektar" type="string" nillable="true"/>
          <element name="LandbrugsSektor" type="string" nillable="true"/>
        </sequence>
      </complexType>
      <complexType name="ProjektdataType">
        <sequence>
          <element name="TempIndikator" type="cap:TristateBooleanType"/>
          <element name="EkstraFelter" type="cap:EkstraFelterType" minOccurs="0"/>
        </sequence>
      </complexType>
      <complexType name="StatistikTilEUType">
        <sequence>
          <element name="RegistreretSelskabIndikator" type="cap:TristateBooleanType" minOccurs="0"/>
          <element name="ErKvindeIndikator" type="cap:TristateBooleanType" minOccurs="0"/>
          <element name="Under40AarIndikator" type="cap:TristateBooleanType" minOccurs="0"/>
          <element name="ErOekologiskIndikator" type="cap:TristateBooleanType" minOccurs="0"/>
          <element name="SamletArealIntervaller" type="string" nillable="true"/>
          <element name="SektorAnsoegerTilhoerer" type="decimal" nillable="true"/>
        </sequence>
      </complexType>
      <complexType name="ArbejdskraftbehovType">
        <sequence>
          <element name="SamletHaFS" type="decimal" nillable="true" minOccurs="0"/>
          <element name="FaellesskemaSamletHAIndikator" type="cap:TristateBooleanType" nillable="true" minOccurs="0"/>
          <element name="SamletAntalTimerAfgroeder" type="decimal" nillable="true" minOccurs="0"/>
          <element name="SamletAntalTimerAfgroederIndikator" type="cap:TristateBooleanType" nillable="true" minOccurs="0"/>
          <element name="SamletAntalTimerHusdyr" type="decimal" nillable="true" minOccurs="0"/>
          <element name="SamletAntalTimerHusdyrIndikator" type="cap:TristateBooleanType" nillable="true" minOccurs="0"/>
          <element name="SamletAntalTimerHusdyrOgAfgroeder" type="decimal" nillable="true" minOccurs="0"/>
          <element name="SamletAntalTimerHusdyrOgAfgroederIndikator" type="cap:TristateBooleanType" nillable="true" minOccurs="0"/>
          <element name="SamletAntalTimerIkkeOpfylder" type="decimal" nillable="true" minOccurs="0"/>
          <element name="JournalnummerFS" type="string" nillable="true" minOccurs="0"/>
          <element name="OrdningsarFS" type="integer" nillable="true" minOccurs="0"/>
          <element name="ModtagetFSDato" type="date" nillable="true" minOccurs="0"/>
          <element name="DataHenteCHRDato" type="date" nillable="true" minOccurs="0"/>
          <element name="NormFSAfgroedeSamling" type="cap:NormFSAfgroedeSamlingType" nillable="true" minOccurs="0"/>
          <element name="NormFSAfgroedeSumSamling" type="cap:NormFSAfgroedeSumSamlingType" nillable="true" minOccurs="0"/>
          <element name="NormCHRSamling" type="cap:NormCHRSamlingType" nillable="true" minOccurs="0"/>
          <element name="NormCHRSumSamling" type="cap:NormCHRSumSamlingType" nillable="true" minOccurs="0"/>
        </sequence>
      </complexType>
      <complexType name="NormFSAfgroedeSamlingType">
        <sequence>
          <element name="NormFSAfgroede" type="cap:NormFSAfgroedeType" minOccurs="0" maxOccurs="unbounded"/>
        </sequence>
      </complexType>
      <complexType name="NormFSAfgroedeType">
        <sequence>
          <element name="NormKategori" type="string" nillable="true" minOccurs="0"/>
          <element name="AfgroedeKode" type="integer" nillable="true" minOccurs="0"/>
          <element name="Afgroede" type="string" nillable="true" minOccurs="0"/>
          <element name="Marknummer" type="string" nillable="true" minOccurs="0"/>
          <element name="Markbloknummer" type="string" nillable="true" minOccurs="0"/>
          <element name="ArealMarknummer" type="decimal" nillable="true" minOccurs="0"/>
          <element name="Ekstrafelter" type="cap:EkstrafelterType" nillable="true"/>
        </sequence>
      </complexType>
      <complexType name="NormFSAfgroedeSumSamlingType">
        <sequence>
          <element name="NormFSAfgroedeSum" type="cap:NormFSAfgroedeSumType" minOccurs="0" maxOccurs="unbounded"/>
        </sequence>
      </complexType>
      <complexType name="NormFSAfgroedeSumType">
        <sequence>
          <element name="NormKategoriSum" type="string" nillable="true" minOccurs="0"/>
          <element name="ArealPerNormkategoriSum" type="decimal" nillable="true" minOccurs="0"/>
          <element name="NormtimeSats" type="decimal" nillable="true" minOccurs="0"/>
          <element name="NormtimerPerKategoriSum" type="decimal" nillable="true" minOccurs="0"/>
          <element name="Ekstrafelter" type="cap:EkstrafelterType" nillable="true"/>
        </sequence>
      </complexType>
      <complexType name="NormCHRSamlingType">
        <sequence>
          <element name="NormCHR" type="cap:NormCHRType" minOccurs="0" maxOccurs="unbounded"/>
        </sequence>
      </complexType>
      <complexType name="NormCHRType">
        <sequence>
          <element name="HusdyrKategoriTekst" type="string" nillable="true"/>
          <element name="CHRNr" type="integer" nillable="true"/>
          <element name="BesaetningsNummer" type="integer" nillable="true"/>
          <element name="VirksomhedsartTekst" type="string" nillable="true"/>
          <element name="BesaetningsType" type="string" nillable="true"/>
          <element name="AntalDyr" type="integer" nillable="true"/>
          <element name="BeregnetAntalDyr" type="decimal" nillable="true"/>
          <element name="Ekstrafelter" type="cap:EkstrafelterType" nillable="true"/>
        </sequence>
      </complexType>
      <complexType name="NormCHRSumSamlingType">
        <sequence>
          <element name="NormCHRSum" type="cap:NormCHRSumType" minOccurs="0" maxOccurs="unbounded"/>
        </sequence>
      </complexType>
      <complexType name="NormCHRSumType">
        <sequence>
          <element name="HusdyrNormkategoriSum" type="string" nillable="true"/>
          <element name="HusdyrKategoriSum" type="decimal" nillable="true"/>
          <element name="HusdyrNormtimeSats" type="decimal" nillable="true"/>
          <element name="TimerHusdyrKategoriSum" type="decimal" nillable="true"/>
          <element name="Ekstrafelter" type="cap:EkstrafelterType" nillable="true"/>
        </sequence>
      </complexType>
      <complexType name="EkstrafelterGentagetSamlingType">
        <sequence>
          <element name="EkstrafelterGentagetType" type="cap:EkstrafelterType" minOccurs="0" maxOccurs="unbounded"/>
        </sequence>
      </complexType>
      <complexType name="EkstrafelterType">
        <sequence>
          <element name="String1" type="string" nillable="true" minOccurs="0"/>
          <element name="String2" type="string" nillable="true" minOccurs="0"/>
          <element name="String3" type="string" nillable="true" minOccurs="0"/>
          <element name="String4" type="string" nillable="true" minOccurs="0"/>
          <element name="String5" type="string" nillable="true" minOccurs="0"/>
          <element name="integer1" type="integer" nillable="true" minOccurs="0"/>
          <element name="integer2" type="integer" nillable="true" minOccurs="0"/>
          <element name="integer3" type="integer" nillable="true" minOccurs="0"/>
          <element name="integer4" type="integer" nillable="true" minOccurs="0"/>
          <element name="integer5" type="integer" nillable="true" minOccurs="0"/>
          <element name="Decimal1" type="decimal" nillable="true" minOccurs="0"/>
          <element name="Decimal2" type="decimal" nillable="true" minOccurs="0"/>
          <element name="Decimal3" type="decimal" nillable="true" minOccurs="0"/>
          <element name="Decimal4" type="decimal" nillable="true" minOccurs="0"/>
          <element name="Decimal5" type="decimal" nillable="true" minOccurs="0"/>
          <element name="Indikator1" type="cap:TristateBooleanType" minOccurs="0"/>
          <element name="Indikator2" type="cap:TristateBooleanType" minOccurs="0"/>
          <element name="Indikator3" type="cap:TristateBooleanType" minOccurs="0"/>
          <element name="Indikator4" type="cap:TristateBooleanType" minOccurs="0"/>
          <element name="Indikator5" type="cap:TristateBooleanType" minOccurs="0"/>
          <element name="Dato1" type="date" nillable="true"/>
          <element name="Dato2" type="date" nillable="true"/>
          <element name="Dato3" type="date" nillable="true"/>
          <element name="Dato4" type="date" nillable="true"/>
          <element name="Dato5" type="date" nillable="true"/>
        </sequence>
      </complexType>
      <complexType name="BilagType">
        <sequence>
          <element name="BemaerkningSamling" type="cap:BemaerkningSamlingType" minOccurs="0"/>
          <element name="TilbudSamling" type="cap:TilbudSamlingType" minOccurs="0"/>
          <element name="AntalTilbudIndsats1Bilag" type="integer" nillable="true" minOccurs="0"/>
          <element name="TilladelserSamling" type="cap:TilladelserSamlingType" minOccurs="0"/>
          <element name="AntalTilladelserBilag" type="integer" nillable="true" minOccurs="0"/>
          <element name="BilagEkstraFelter" type="cap:EkstraFelterType" minOccurs="0"/>
        </sequence>
      </complexType>
      <complexType name="BemaerkningSamlingType">
        <sequence>
          <element name="SeDokumenterNoden" type="string" nillable="true" minOccurs="0"/>
        </sequence>
      </complexType>
      <complexType name="TilbudSamlingType">
        <sequence>
          <element name="SeDokumenterNoden" type="string" nillable="true" minOccurs="0"/>
        </sequence>
      </complexType>
      <complexType name="TilladelserSamlingType">
        <sequence>
          <element name="SeDokumenterNoden" type="string" nillable="true" minOccurs="0"/>
        </sequence>
      </complexType>
      <complexType name="KlageType">
        <sequence>
          <element name="KlageSamling" type="cap:KlageSamlingType" minOccurs="0"/>
          <element name="KlageEkstraFelter" type="cap:EkstraFelterType" minOccurs="0"/>
        </sequence>
      </complexType>
      <complexType name="KlageSamlingType">
        <sequence>
          <element name="SeDokumenterNoden" type="string" nillable="true" minOccurs="0"/>
        </sequence>
      </complexType>
      <complexType name="EkstraFelterSamlingType">
        <sequence>
          <element name="EkstraFelter" type="cap:EkstraFelterType" minOccurs="0"/>
          <element name="GentagedeEkstraFelter" type="cap:EkstraFelterType" minOccurs="0" maxOccurs="unbounded"/>
        </sequence>
      </complexType>
      <complexType name="EkstraFelterType">
        <sequence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4" type="string" nillable="true" minOccurs="0"/>
          <element name="EkstraString5" type="string" nillable="true" minOccurs="0"/>
          <element name="EkstraString6" type="string" nillable="true" minOccurs="0"/>
          <element name="EkstraString7" type="string" nillable="true" minOccurs="0"/>
          <element name="EkstraString8" type="string" nillable="true" minOccurs="0"/>
          <element name="EkstraString9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ecimal4" type="decimal" nillable="true" minOccurs="0"/>
          <element name="EkstraDecimal5" type="decimal" nillable="true" minOccurs="0"/>
          <element name="EkstraDecimal6" type="decimal" nillable="true" minOccurs="0"/>
          <element name="EkstraDecimal7" type="decimal" nillable="true" minOccurs="0"/>
          <element name="EkstraDecimal8" type="decimal" nillable="true" minOccurs="0"/>
          <element name="EkstraDecimal9" type="decimal" nillable="true" minOccurs="0"/>
          <element name="EkstraDecimal10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Dato4" type="date" nillable="true" minOccurs="0"/>
          <element name="EkstraDato5" type="date" nillable="true" minOccurs="0"/>
          <element name="EkstraDato6" type="date" nillable="true" minOccurs="0"/>
          <element name="EkstraDato7" type="date" nillable="true" minOccurs="0"/>
          <element name="EkstraDato8" type="date" nillable="true" minOccurs="0"/>
          <element name="EkstraDato9" type="date" nillable="true" minOccurs="0"/>
          <element name="EkstraDato10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dikator4" type="cap:TristateBooleanType" minOccurs="0"/>
          <element name="EkstraIndikator5" type="cap:TristateBooleanType" minOccurs="0"/>
          <element name="EkstraIndikator6" type="cap:TristateBooleanType" minOccurs="0"/>
          <element name="EkstraIndikator7" type="cap:TristateBooleanType" minOccurs="0"/>
          <element name="EkstraIndikator8" type="cap:TristateBooleanType" minOccurs="0"/>
          <element name="EkstraIndikator9" type="cap:TristateBooleanType" minOccurs="0"/>
          <element name="EkstraIndikator10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  <element name="EkstraInteger4" type="integer" nillable="true" minOccurs="0"/>
          <element name="EkstraInteger5" type="integer" nillable="true" minOccurs="0"/>
          <element name="EkstraInteger6" type="integer" nillable="true" minOccurs="0"/>
          <element name="EkstraInteger7" type="integer" nillable="true" minOccurs="0"/>
          <element name="EkstraInteger8" type="integer" nillable="true" minOccurs="0"/>
          <element name="EkstraInteger9" type="integer" nillable="true" minOccurs="0"/>
          <element name="EkstraInteger10" type="integer" nillable="true" minOccurs="0"/>
        </sequence>
      </complexType>
      <complexType name="PlanNoegleType">
        <sequence>
          <element name="PlanVersionNummer" type="integer" nillable="true" minOccurs="0"/>
          <element name="PlanAarIdentifikator" type="cap:PlanAarIdentifikatorType" nillable="true"/>
          <element name="PlanTypeKode" type="cap:PlanTypeKodeType"/>
          <element name="PlanNavn" type="cap:PlanNavnType"/>
          <element name="CustomerKeyStructure" type="cap:CustomerKeyStructureType"/>
        </sequence>
      </complexType>
      <complexType name="SigneringsLinjeSamlingType">
        <sequence>
          <element name="SigneringsLinje" type="cap:SigneringsLinjeType" minOccurs="0" maxOccurs="unbounded"/>
        </sequence>
      </complexType>
      <complexType name="SigneringsLinjeType">
        <sequence>
          <element name="SigneringsTekst1" type="string" nillable="true"/>
          <element name="SigneringsTekstFremhaevetIndikator1" type="cap:TristateBooleanType"/>
          <element name="SigneringsTekst2" type="string" nillable="true"/>
          <element name="SigneringsTekstFremhaevetIndikator2" type="cap:TristateBooleanType"/>
          <element name="SigneringsTekst3" type="string" nillable="true"/>
          <element name="SigneringsTekstFremhaevetIndikator3" type="cap:TristateBooleanType"/>
          <element name="SigneringsTekst4" type="string" nillable="true"/>
          <element name="SigneringsTekstFremhaevetIndikator4" type="cap:TristateBooleanType"/>
        </sequence>
      </complexType>
      <complexType name="SigneringsTekstType">
        <sequence>
          <element name="SigneringsLinjeSamling" type="cap:SigneringsLinjeSamlingType" minOccurs="0"/>
        </sequence>
      </complexType>
      <complexType name="CustomerKeyStructureType">
        <sequence>
          <element name="CustomerPrimaryTypeName" type="string" nillable="true" minOccurs="0"/>
          <element name="CustomerSecondaryTypeName" type="string" nillable="true" minOccurs="0"/>
          <element name="CustomerPrimaryNumber" type="string" nillable="true" minOccurs="0"/>
          <element name="CustomerSecondaryNumber" type="string" nillable="true" minOccurs="0"/>
        </sequence>
      </complexType>
      <complexType name="DokumentationType">
        <sequence>
          <element name="Ansoeger_OverDragDok" type="cap:FilIndholdType" nillable="true" minOccurs="0"/>
          <element name="Projekt_TidlLignProjekterAMDok" type="cap:FilIndholdType" nillable="true" minOccurs="0"/>
          <element name="BemaerkningSamling" type="cap:DokuSamlingType" minOccurs="0"/>
          <element name="Bemaerkning830TimerSamling" type="cap:Bemaerkning830TimerSamlingType" minOccurs="0"/>
          <element name="TilbudSamling" type="cap:DokuSamlingType" minOccurs="0"/>
          <element name="TilladelseSamling" type="cap:DokuSamlingType" minOccurs="0"/>
          <element name="KlageSamling" type="cap:DokuSamlingType" minOccurs="0"/>
          <element name="EkstraFilIndhold1" type="cap:FilIndholdType" nillable="true" minOccurs="0"/>
          <element name="EkstraFilIndhold2" type="cap:FilIndholdType" nillable="true" minOccurs="0"/>
          <element name="EkstraDokuSamling" type="cap:DokuSamlingType" minOccurs="0"/>
        </sequence>
      </complexType>
      <complexType name="DokuSamlingType">
        <sequence>
          <element name="Dokument" type="cap:DokuType" minOccurs="0" maxOccurs="unbounded"/>
        </sequence>
      </complexType>
      <complexType name="DokuType">
        <sequence>
          <element name="DatoTid" type="dateTime" nillable="true"/>
          <element name="Beskrivelse" type="string" nillable="true"/>
          <element name="FilIndhold" type="cap:FilIndholdType" nillable="true"/>
          <element name="LaastIndikator" type="cap:TristateBooleanType"/>
          <element name="EkstraString1" type="string" nillable="true"/>
          <element name="EkstraString2" type="string" nillable="true"/>
          <element name="EkstraIndikator1" type="cap:TristateBooleanType"/>
          <element name="EkstraIndikator2" type="cap:TristateBooleanType"/>
        </sequence>
      </complexType>
      <complexType name="Bemaerkning830TimerSamlingType">
        <sequence>
          <element name="Bemaerkning830" type="cap:Bemaerkning830Type" minOccurs="0" maxOccurs="unbounded"/>
        </sequence>
      </complexType>
      <complexType name="Bemaerkning830Type">
        <sequence>
          <element name="BemaerkningDatoOgTidspunkt830" type="dateTime" nillable="true"/>
          <element name="BemaerkningTekst830" type="string" nillable="true"/>
          <element name="BemaerkDok830" type="cap:FilIndholdType" nillable="true" minOccurs="0"/>
          <element name="BemaerkningLaastIndikator830" type="cap:TristateBooleanType"/>
        </sequence>
      </complexType>
      <complexType name="SystemDataType">
        <annotation>
          <documentation>Indeholder elementer der identificerer skemainstansen unikt og i relation til en konkret sag. Disse felter udfyldes af workflowet, og kan ikke ændres af brugeren.</documentation>
        </annotation>
        <sequence>
          <element name="Ordning" type="string" minOccurs="0"/>
          <element name="Sagstype" type="string" minOccurs="0"/>
          <element name="OrdningsAar" type="string" minOccurs="0"/>
          <element name="JournalNummer" type="string" minOccurs="0"/>
          <element name="ModtagetDato" type="date" nillable="true" minOccurs="0"/>
          <element name="SkemaDataVersion" type="string" minOccurs="0"/>
          <element name="SkemaIdentifikation" type="cap:SkemaIdentifikationType" nillable="true" minOccurs="0"/>
          <element name="SkemaInfoPathVersion" type="string" minOccurs="0"/>
          <element name="PlanNoegle" type="cap:PlanNoegleType" minOccurs="0">
            <annotation>
              <documentation>Skal kun være i skemaer, der har integration til IMK</documentation>
            </annotation>
          </element>
        </sequence>
      </complexType>
      <simpleType name="AddressType">
        <restriction base="string">
          <minLength value="0"/>
          <maxLength value="255"/>
        </restriction>
      </simpleType>
      <simpleType name="CustomerNotificationPreferenceType">
        <restriction base="string"/>
      </simpleType>
      <simpleType name="EmailAddressType">
        <restriction base="string"/>
      </simpleType>
      <simpleType name="FilIndholdType">
        <restriction base="base64Binary"/>
      </simpleType>
      <simpleType name="FullNameType">
        <restriction base="string">
          <minLength value="0"/>
          <maxLength value="255"/>
        </restriction>
      </simpleType>
      <simpleType name="MobileNumberType">
        <restriction base="string"/>
      </simpleType>
      <simpleType name="PlanNavnType">
        <restriction base="string"/>
      </simpleType>
      <simpleType name="PlanTypeKodeType">
        <restriction base="string"/>
      </simpleType>
      <simpleType name="PlanAarIdentifikatorType">
        <restriction base="int"/>
      </simpleType>
      <simpleType name="SkemaIdentifikationType">
        <annotation>
          <documentation>Samtlige printede versioner af skemaer indeholder den unikke skemaidentifikation fra instansen af skemaet i bundtekst på den. Denne vil kunne bruges til at linke en papirversion af skema til den gemte elektroniske version og dermed til den sag som skemaet tilhører </documentation>
        </annotation>
        <restriction base="string">
          <maxLength value="45"/>
        </restriction>
      </simpleType>
      <simpleType name="TristateBooleanType">
        <restriction base="nonNegativeInteger">
          <minInclusive value="0"/>
          <maxInclusive value="2"/>
        </restriction>
      </simpleType>
    </schema>
  </Schema>
  <Schema ID="Schema2" Namespace="urn:lbst:intern">
    <schema xmlns:cap="urn:lbst:intern" xmlns="http://www.w3.org/2001/XMLSchema" targetNamespace="urn:lbst:intern">
      <element name="MT2019_Ansoegning" type="cap:MT2019_AnsoegningType"/>
      <element name="DigitalSignatur">
        <complexType>
          <sequence>
            <element ref="cap:signatures"/>
          </sequence>
        </complexType>
      </element>
      <element name="signatures">
        <complexType>
          <sequence>
            <any namespace="http://www.w3.org/2000/09/xmldsig#" processContents="lax" minOccurs="0" maxOccurs="unbounded"/>
          </sequence>
        </complexType>
      </element>
      <complexType name="MT2019_AnsoegningType">
        <sequence>
          <element name="SkemaData" type="cap:SkemaDataType" minOccurs="0"/>
          <element name="Dokumentation" type="cap:DokumentationType" minOccurs="0"/>
          <element name="SystemData" type="cap:SystemDataType" minOccurs="0"/>
          <element ref="cap:DigitalSignatur" minOccurs="0"/>
        </sequence>
        <anyAttribute namespace="http://www.w3.org/XML/1998/namespace" processContents="lax"/>
      </complexType>
      <complexType name="SkemaDataType">
        <sequence>
          <element name="DatakildeVersion_018" type="string" nillable="true">
            <annotation>
              <documentation>Versionsstyring af datakilden. Når der foretages datakildeændringer, der medfører ændringer i XPaths til felter, skal versionsnummeret tælles en op.</documentation>
            </annotation>
          </element>
          <element name="XMLUploadIndikator" type="cap:TristateBooleanType" default="2" minOccurs="0">
            <annotation>
              <documentation>Skal kun være i datakillden, når der er XML-upload til skemaet. Spørg VIBS.</documentation>
            </annotation>
          </element>
          <element name="SkemaParametre" type="cap:SkemaParametreType" minOccurs="0"/>
          <element name="Ansoeger" type="cap:AnsoegerType" minOccurs="0"/>
          <element name="Projekt" type="cap:ProjektType" minOccurs="0"/>
          <element name="Indsats1" type="cap:Indsats1Type" minOccurs="0"/>
          <element name="Indsats2" type="cap:Indsats2Type" minOccurs="0"/>
          <element name="Indsats3" type="cap:Indsats3Type" minOccurs="0"/>
          <element name="Indsats4" type="cap:Indsats4Type" minOccurs="0"/>
          <element name="Indsats5" type="cap:Indsats5Type" minOccurs="0"/>
          <element name="Indsats6" type="cap:Indsats6Type" minOccurs="0"/>
          <element name="Statistik" type="cap:StatistikType" minOccurs="0"/>
          <element name="Projektdata" type="cap:ProjektdataType" minOccurs="0"/>
          <element name="StatistikTilEU" type="cap:StatistikTilEUType" minOccurs="0"/>
          <element name="Arbejdskraftbehov" type="cap:ArbejdskraftbehovType" minOccurs="0"/>
          <element name="Bilag" type="cap:BilagType" minOccurs="0"/>
          <element name="Klage" type="cap:KlageType" minOccurs="0"/>
          <element name="EkstraFelter" type="cap:EkstraFelterSamlingType" minOccurs="0"/>
          <element name="SigneringsTekst" type="cap:SigneringsTekstType" minOccurs="0"/>
        </sequence>
      </complexType>
      <complexType name="SkemaParametreType">
        <sequence>
          <element name="ID" type="string" nillable="true"/>
          <element name="Omkostningsart" type="string" nillable="true"/>
          <element name="HentMarkkortIndikator" type="cap:TristateBooleanType"/>
          <element name="StandardpriserIndikator" type="cap:TristateBooleanType"/>
          <element name="ManueltTilsagnIndikator" type="cap:TristateBooleanType"/>
          <element name="EkstraFelter" type="cap:EkstraFelterType" minOccurs="0"/>
        </sequence>
      </complexType>
      <complexType name="AnsoegerType">
        <sequence>
          <element name="AnsoegningsRunde" type="integer" nillable="true"/>
          <element name="AnsoegningsAar" type="integer" nillable="true"/>
          <element name="Kunde" type="cap:KundeType" minOccurs="0"/>
          <element name="KonsulentOgKontaktperson" type="cap:KonsulentOgKontaktpersonType" minOccurs="0"/>
          <element name="Timer830Regel" type="cap:Timer830RegelType" minOccurs="0"/>
          <element name="KvitteringSendtIndikator" type="cap:TristateBooleanType"/>
          <element name="AendringtilsagnSektionSkjulerIndikator" type="cap:TristateBooleanType"/>
          <element name="AnsoegOmAendrForlaengElOverdragIndikator" type="cap:TristateBooleanType"/>
          <element name="ProjektAendringsIndikator" type="cap:TristateBooleanType"/>
          <element name="BeskrivelseAfAendring" type="string" nillable="true"/>
          <element name="ForlaengelseIndikator" type="cap:TristateBooleanType"/>
          <element name="NyForventetAfslutDato" type="date" nillable="true"/>
          <element name="BeskrivelseAfForlaengelse" type="string" nillable="true"/>
          <element name="OverdragelseIndikator" type="cap:TristateBooleanType"/>
          <element name="ErhverversCVR" type="string" nillable="true"/>
          <element name="OverdragelsesDato" type="date" nillable="true"/>
          <element name="BegrundOverdragelse" type="string" nillable="true"/>
          <element name="OverdragDok" type="cap:FilIndholdType" nillable="true" minOccurs="0"/>
          <element name="BudgetAendringsIndikator" type="cap:TristateBooleanType"/>
          <element name="FrafaldAnsIndikator" type="cap:TristateBooleanType"/>
          <element name="FrafaldAnsBeskrivelse" type="string" nillable="true"/>
          <element name="FrafaldAnsBemaerkning" type="string" nillable="true"/>
          <element name="AendrForlaengElOverdragVal" type="integer" nillable="true"/>
          <element name="ErklaeringIndikator" type="cap:TristateBooleanType"/>
          <element name="ErklaeringsVistTekstIndikator" type="cap:TristateBooleanType"/>
          <element name="ErklaeringkKnapTekst" type="string" nillable="true"/>
          <element name="EkstraFelter" type="cap:EkstraFelterType" minOccurs="0"/>
        </sequence>
      </complexType>
      <complexType name="KundeType">
        <sequence>
          <element name="KundeStamkort" type="cap:KundeStamkortType" minOccurs="0"/>
        </sequence>
      </complexType>
      <complexType name="KundeStamkortType">
        <sequence>
          <element name="CustomerKeyStructure" type="cap:CustomerKeyStructureType"/>
          <element name="CustomerFullName" type="cap:FullNameType" nillable="true" minOccurs="0"/>
          <element name="Address1" type="cap:AddressType" nillable="true" minOccurs="0"/>
          <element name="Address2" type="cap:AddressType" nillable="true" minOccurs="0"/>
          <element name="Address3" type="cap:AddressType" nillable="true" minOccurs="0"/>
          <element name="Address4" type="cap:AddressType" nillable="true" minOccurs="0"/>
          <element name="Address5" type="cap:AddressType" nillable="true" minOccurs="0"/>
          <element name="Address6" type="cap:AddressType" nillable="true" minOccurs="0"/>
          <element name="Address7" type="cap:AddressType" nillable="true" minOccurs="0"/>
          <element name="CustomerCommunicationPreference" type="cap:CustomerNotificationPreferenceType" nillable="true" minOccurs="0"/>
          <element name="CustomerNotificationPreference" type="cap:CustomerNotificationPreferenceType" nillable="true" minOccurs="0"/>
          <element name="EmailAddress" type="cap:EmailAddressType" nillable="true" minOccurs="0"/>
          <element name="MobileNumber" type="cap:MobileNumberType" nillable="true" minOccurs="0"/>
        </sequence>
      </complexType>
      <complexType name="KonsulentOgKontaktpersonType">
        <sequence>
          <element name="KonsulentTilknyttetIndikator" type="cap:TristateBooleanType"/>
          <element name="KonsulentNavn" type="string" nillable="true"/>
          <element name="KonsulentVirk" type="string" nillable="true"/>
          <element name="KonsulentTelefon" type="integer" nillable="true"/>
          <element name="KonsulentMail" type="string" nillable="true"/>
          <element name="KontaktPersonIndikator" type="cap:TristateBooleanType"/>
          <element name="KonsulentKontaktPersonIndikator" type="cap:TristateBooleanType"/>
          <element name="KontaktPersonNavn" type="string" nillable="true"/>
          <element name="KontaktPersonTelefon" type="integer" nillable="true"/>
          <element name="KontaktPersonEmail" type="string" nillable="true"/>
        </sequence>
      </complexType>
      <complexType name="Timer830RegelType">
        <sequence>
          <element name="Timer830Opfyldt" type="cap:TristateBooleanType"/>
          <element name="Timer830BeregnetTimer" type="decimal" nillable="true" minOccurs="0"/>
          <element name="Timer830IndlaestDato" type="date" nillable="true"/>
          <element name="Bemaerkning830TimerBegrundelse" type="string" nillable="true"/>
        </sequence>
      </complexType>
      <complexType name="ProjektType">
        <sequence>
          <element name="ProjektTitel" type="string" nillable="true" minOccurs="0"/>
          <element name="BudgetOmraade" type="cap:BudgetOmraadeType" minOccurs="0"/>
          <element name="IndsatsOmraade" type="cap:IndsatsOmraadeType" minOccurs="0"/>
          <element name="Prioritering" type="cap:PrioriteringType" minOccurs="0"/>
          <element name="ProjektBeskrivelse" type="string" nillable="true" minOccurs="0"/>
          <element name="ProjektStartDatoVedIndsendIndikator" type="cap:TristateBooleanType"/>
          <element name="KravEllerPaabudIndikator" type="cap:TristateBooleanType"/>
          <element name="KravEllerPaabudBeskrivelse" type="string" nillable="true" minOccurs="0"/>
          <element name="Tilladelser" type="cap:TilladelserType" minOccurs="0"/>
          <element name="TilbudslovOgUdbetalingsregler" type="cap:TilbudslovOgUdbetalingsreglerType" minOccurs="0"/>
          <element name="HandelMellemAfhaengigeParterIndikator" type="cap:TristateBooleanType"/>
          <element name="HandelMellemAfhaengigeParterBeskrivelse" type="string" nillable="true" minOccurs="0"/>
          <element name="OplysningerOmMomsIndikator" type="cap:TristateBooleanType"/>
          <element name="AnsoegerMomsRegistIndikator" type="cap:TristateBooleanType"/>
          <element name="AnsoegerBaererMomsIndikator" type="cap:TristateBooleanType"/>
          <element name="AnsoegerBevisIkkeBaererMomsIndikator" type="cap:TristateBooleanType"/>
          <element name="OplysningerOmSkovIndikator" type="cap:TristateBooleanType"/>
          <element name="OplysningerOmSkovBeskrivelse" type="string" nillable="true" minOccurs="0"/>
          <element name="OplysningerOmHjemmesideIndikator" type="cap:TristateBooleanType"/>
          <element name="OplysningerOmHjemmesideBeskrivelse" type="string" nillable="true" minOccurs="0"/>
          <element name="TidligereLignendeProjekter" type="cap:TidligereLignendeProjekterType" minOccurs="0"/>
          <element name="EvtOevrigeTilskud" type="cap:EvtOevrigeTilskudType" minOccurs="0"/>
          <element name="OekologiStatus" type="cap:OekologiStatusType" minOccurs="0"/>
          <element name="EkstraFelter" type="cap:EkstraFelterType" minOccurs="0"/>
        </sequence>
      </complexType>
      <complexType name="BudgetOmraadeType">
        <sequence>
          <element name="BudgetOmraadeValgt" type="integer" nillable="true"/>
          <element name="BudgetOmraade1" type="cap:TristateBooleanType"/>
          <element name="BudgetOmraade2" type="cap:TristateBooleanType"/>
        </sequence>
      </complexType>
      <complexType name="IndsatsOmraadeType">
        <sequence>
          <element name="IndsatsOmraadeValgt" type="integer" nillable="true"/>
          <element name="IndsatsOmraade1" type="cap:TristateBooleanType"/>
          <element name="IndsatsOmraade2" type="cap:TristateBooleanType"/>
          <element name="IndsatsOmraade3" type="cap:TristateBooleanType"/>
          <element name="IndsatsOmraade4" type="cap:TristateBooleanType"/>
          <element name="IndsatsOmraade5" type="cap:TristateBooleanType"/>
          <element name="IndsatsOmraade6" type="cap:TristateBooleanType"/>
        </sequence>
      </complexType>
      <complexType name="PrioriteringType">
        <sequence>
          <element name="Prioritering1" type="decimal" nillable="true" minOccurs="0"/>
          <element name="Prioritering2" type="decimal" nillable="true" minOccurs="0"/>
          <element name="Prioritering3" type="decimal" nillable="true" minOccurs="0"/>
          <element name="Prioritering4" type="decimal" nillable="true" minOccurs="0"/>
          <element name="Prioritering5" type="decimal" nillable="true" minOccurs="0"/>
          <element name="Prioritering6" type="decimal" nillable="true" minOccurs="0"/>
          <element name="Prioritering7" type="decimal" nillable="true" minOccurs="0"/>
          <element name="Prioritering8" type="decimal" nillable="true" minOccurs="0"/>
          <element name="Prioritering9" type="decimal" nillable="true" minOccurs="0"/>
          <element name="Prioritering10" type="decimal" nillable="true" minOccurs="0"/>
        </sequence>
      </complexType>
      <complexType name="TilladelserType">
        <sequence>
          <element name="TilladelseKraevesIndikator" type="cap:TristateBooleanType" minOccurs="0"/>
          <element name="TilladelseSamling" type="cap:TilladelseSamlingType" minOccurs="0"/>
          <element name="AntalOpnaaedeTilladelser" type="integer" nillable="true" minOccurs="0"/>
        </sequence>
      </complexType>
      <complexType name="TilladelseSamlingType">
        <sequence>
          <element name="TilladelseGentaget" type="cap:TilladelseGentagetType" minOccurs="0" maxOccurs="unbounded"/>
        </sequence>
      </complexType>
      <complexType name="TilladelseGentagetType">
        <sequence>
          <element name="TilladelseNavn" type="string" nillable="true"/>
          <element name="Myndighed" type="string" nillable="true"/>
          <element name="TilladelseOpnaaetIndikator" type="cap:TristateBooleanType"/>
          <element name="Dato" type="date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TilbudslovOgUdbetalingsreglerType">
        <sequence>
          <element name="DKUdbudIndikator" type="cap:TristateBooleanType" minOccurs="0"/>
          <element name="DKUdbudBeskrivelse" type="string" nillable="true" minOccurs="0"/>
          <element name="EUUdbudIndikator" type="cap:TristateBooleanType" minOccurs="0"/>
          <element name="EUUdbudBeskrivelse" type="string" nillable="true" minOccurs="0"/>
        </sequence>
      </complexType>
      <complexType name="TidligereLignendeProjekterType">
        <sequence>
          <element name="HentTidligereProjektIndikator" type="cap:TristateBooleanType"/>
          <element name="TidligereLignendeProjekterSamling" type="cap:TidligereLignendeProjekterSamlingType" minOccurs="0"/>
          <element name="TidligereLignendeProjekterAMSamling" type="cap:TidligereLignendeProjekterAMSamlingType" minOccurs="0"/>
          <element name="TidligereLignendeProjekterAMDok" type="cap:FilIndholdType" nillable="true" minOccurs="0"/>
        </sequence>
      </complexType>
      <complexType name="TidligereLignendeProjekterSamlingType">
        <sequence>
          <element name="TidligereLignendeProjekterGentaget" type="cap:TidligereLignendeProjekterGentagetType" minOccurs="0" maxOccurs="unbounded"/>
        </sequence>
      </complexType>
      <complexType name="TidligereLignendeProjekterGentagetType">
        <sequence>
          <element name="TidlLignProTilskudsordning" type="string" nillable="true"/>
          <element name="TidlLignProJournalNummer" type="string" nillable="true"/>
          <element name="TidlLignProBeloeb" type="decimal" nillable="true"/>
          <element name="TidlLignProUdbBeloeb" type="decimal" nillable="true"/>
          <element name="TidlLignProBeskrivelse" type="string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TidligereLignendeProjekterAMSamlingType">
        <sequence>
          <element name="TidligereLignendeProjekterAMGentaget" type="cap:TidligereLignendeProjekterAMGentagetType" minOccurs="0" maxOccurs="unbounded"/>
        </sequence>
      </complexType>
      <complexType name="TidligereLignendeProjekterAMGentagetType">
        <sequence>
          <element name="TidligereLignendeProjekterAMProTitel" type="string" nillable="true"/>
          <element name="TidligereLignendeProjekterAMJournNr" type="string" nillable="true"/>
          <element name="TidligereLignendeProjekterAMBeloeb" type="decimal" nillable="true"/>
          <element name="TidligereLignendeProjekterAMBeskriv" type="string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EvtOevrigeTilskudType">
        <sequence>
          <element name="SoegtAndenOffentligStoetteIndikator" type="cap:TristateBooleanType" minOccurs="0"/>
          <element name="SoegtAndenOffentligStoetteSum" type="decimal" nillable="true"/>
          <element name="ForventesIndtaegtIndikator" type="cap:TristateBooleanType" minOccurs="0"/>
          <element name="ForventesIndtaegtSum" type="decimal" nillable="true"/>
          <element name="ProjektDelAfEntrepriseIndikator" type="cap:TristateBooleanType" minOccurs="0"/>
          <element name="EntrepriseSum" type="decimal" nillable="true"/>
          <element name="EvtOevrigeTilskudGentagetSamlinger" type="cap:EvtOevrigeTilskudGentagetSamlingerType" minOccurs="0"/>
        </sequence>
      </complexType>
      <complexType name="EvtOevrigeTilskudGentagetSamlingerType">
        <sequence>
          <element name="EvtOevrigeTilskudSamling" type="cap:EvtOevrigeTilskudSamlingType" minOccurs="0"/>
          <element name="ForventesindtaegtSamling" type="cap:ForventesindtaegtSamlingType" minOccurs="0"/>
          <element name="SoegtAndenOffentligStoetteSamling" type="cap:SoegtAndenOffentligStoetteSamlingType" minOccurs="0"/>
        </sequence>
      </complexType>
      <complexType name="EvtOevrigeTilskudSamlingType">
        <sequence>
          <element name="EvtOevrigeTilskudGentaget" type="cap:EvtOevrigeTilskudGentagetType" minOccurs="0" maxOccurs="unbounded"/>
        </sequence>
      </complexType>
      <complexType name="ForventesindtaegtSamlingType">
        <sequence>
          <element name="ForventesindtaegtGentaget" type="cap:ForventesindtaegtGentagetType" minOccurs="0" maxOccurs="unbounded"/>
        </sequence>
      </complexType>
      <complexType name="SoegtAndenOffentligStoetteSamlingType">
        <sequence>
          <element name="SoegtAndenOffentligStoetteGentaget" type="cap:SoegtAndenOffentligStoetteGentagetType" minOccurs="0" maxOccurs="unbounded"/>
        </sequence>
      </complexType>
      <complexType name="EvtOevrigeTilskudGentagetType">
        <sequence>
          <element name="EvtOevrigeTilskudValgt" type="string" nillable="true"/>
          <element name="EvtOevrigeTilskudIndtastet" type="string" nillable="true"/>
          <element name="EvtOevrigeTilskudMyndighed" type="string" nillable="true"/>
          <element name="EvtOevrigeTilskudJourNr" type="string" nillable="true"/>
          <element name="EvtOevrigeTilskudBeloeb" type="decimal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ForventesindtaegtGentagetType">
        <sequence>
          <element name="ForventesindtaegtTeknologi" type="string" nillable="true"/>
          <element name="ForventesindtaegtBemaerkning" type="string" nillable="true"/>
          <element name="ForventesindtaegtBeloeb" type="decimal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SoegtAndenOffentligStoetteGentagetType">
        <sequence>
          <element name="SoegtAndenOffentligStoetteHvor" type="string" nillable="true"/>
          <element name="SoegtAndenOffentligStoetteJourNr" type="string" nillable="true"/>
          <element name="SoegtAndenOffentligStoetteBeloeb" type="decimal" nillable="true"/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</sequence>
      </complexType>
      <complexType name="OekologiStatusType">
        <sequence>
          <element name="RegistreretSomOekologIndikator" type="cap:TristateBooleanType"/>
          <element name="OekologAutorisationsNr" type="string" nillable="true"/>
          <element name="AutorisationOpnaaetDato" type="date" nillable="true"/>
          <element name="AnsForAutorisationDato" type="date" nillable="true"/>
        </sequence>
      </complexType>
      <complexType name="Indsats1Type">
        <sequence>
          <element name="Tilskudsberegning" type="cap:TilskudsberegningType" minOccurs="0"/>
        </sequence>
      </complexType>
      <complexType name="TilskudsberegningType">
        <sequence>
          <element name="Tilskud11" type="cap:Tilskud11Type" minOccurs="0"/>
          <element name="Tilskud12" type="cap:Tilskud12Type" minOccurs="0"/>
          <element name="Tilskud13" type="cap:Tilskud13Type" minOccurs="0"/>
          <element name="Tilskud14" type="cap:Tilskud14Type" minOccurs="0"/>
          <element name="Tilskud15" type="cap:Tilskud15Type" minOccurs="0"/>
          <element name="Tilskud16" type="cap:Tilskud16Type" minOccurs="0"/>
          <element name="Tilskud17" type="cap:Tilskud17Type" minOccurs="0"/>
          <element name="Tilskud18" type="cap:Tilskud18Type" minOccurs="0"/>
          <element name="Tilskudsopgoerelse1" type="cap:Tilskudsopgoerelse1Type" minOccurs="0"/>
        </sequence>
      </complexType>
      <complexType name="Tilskud11Type">
        <sequence>
          <element name="T11_GyllefosuringIndikator" type="cap:TristateBooleanType" minOccurs="0"/>
          <element name="T11_Kapacitet" type="decimal" nillable="true" minOccurs="0"/>
          <element name="T11_StandardMiljoeEffekt" type="decimal" nillable="true" minOccurs="0"/>
          <element name="T11_TeknologiensLevetid" type="decimal" nillable="true" minOccurs="0"/>
          <element name="T11_StandardOmk" type="decimal" nillable="true" minOccurs="0"/>
          <element name="T11_Antal" type="integer" nillable="true" minOccurs="0"/>
          <element name="T11_IAlt" type="decimal" nillable="true" minOccurs="0"/>
          <element name="T11_Tilskudsgrundlag" type="decimal" nillable="true" minOccurs="0"/>
        </sequence>
      </complexType>
      <complexType name="Tilskud12Type">
        <sequence>
          <element name="T12_FasefodringIndikator" type="cap:TristateBooleanType" minOccurs="0"/>
          <element name="T12_Kapacitet" type="decimal" nillable="true" minOccurs="0"/>
          <element name="T12_StandardMiljoeEffekt" type="decimal" nillable="true" minOccurs="0"/>
          <element name="T12_TeknologiensLevetid" type="decimal" nillable="true" minOccurs="0"/>
          <element name="T12_StandardOmk" type="decimal" nillable="true" minOccurs="0"/>
          <element name="T12_Antal" type="integer" nillable="true" minOccurs="0"/>
          <element name="T12_IAlt" type="decimal" nillable="true" minOccurs="0"/>
          <element name="T12_Tilskudsgrundlag" type="decimal" nillable="true" minOccurs="0"/>
          <element name="T12S1_StandardOmk" type="decimal" nillable="true" minOccurs="0"/>
          <element name="T12S1_Antal" type="integer" nillable="true" minOccurs="0"/>
          <element name="T12S1_IAlt" type="decimal" nillable="true" minOccurs="0"/>
          <element name="T12S2_StandardOmk" type="decimal" nillable="true" minOccurs="0"/>
          <element name="T12S2_Antal" type="integer" nillable="true" minOccurs="0"/>
          <element name="T12S2_IAlt" type="decimal" nillable="true" minOccurs="0"/>
          <element name="T12S3_StandardOmk" type="decimal" nillable="true" minOccurs="0"/>
          <element name="T12S3_Antal" type="integer" nillable="true" minOccurs="0"/>
          <element name="T12S3_IAlt" type="decimal" nillable="true" minOccurs="0"/>
        </sequence>
      </complexType>
      <complexType name="Tilskud13Type">
        <sequence>
          <element name="T13_FasefodringIndikator" type="cap:TristateBooleanType" minOccurs="0"/>
          <element name="T13_Kapacitet" type="decimal" nillable="true" minOccurs="0"/>
          <element name="T13_StandardMiljoeEffekt" type="decimal" nillable="true" minOccurs="0"/>
          <element name="T13_TeknologiensLevetid" type="decimal" nillable="true" minOccurs="0"/>
          <element name="T13_StandardOmk" type="decimal" nillable="true" minOccurs="0"/>
          <element name="T13_Antal" type="integer" nillable="true" minOccurs="0"/>
          <element name="T13_IAlt" type="decimal" nillable="true" minOccurs="0"/>
          <element name="T13_Tilskudsgrundlag" type="decimal" nillable="true" minOccurs="0"/>
          <element name="T13S1_StandardOmk" type="decimal" nillable="true" minOccurs="0"/>
          <element name="T13S1_Antal" type="integer" nillable="true" minOccurs="0"/>
          <element name="T13S1_IAlt" type="decimal" nillable="true" minOccurs="0"/>
          <element name="T13S2_StandardOmk" type="decimal" nillable="true" minOccurs="0"/>
          <element name="T13S2_Antal" type="integer" nillable="true" minOccurs="0"/>
          <element name="T13S2_IAlt" type="decimal" nillable="true" minOccurs="0"/>
          <element name="T13S3_StandardOmk" type="decimal" nillable="true" minOccurs="0"/>
          <element name="T13S3_Antal" type="integer" nillable="true" minOccurs="0"/>
          <element name="T13S3_IAlt" type="decimal" nillable="true" minOccurs="0"/>
        </sequence>
      </complexType>
      <complexType name="Tilskud14Type">
        <sequence>
          <element name="T14_FasefodringIndikator" type="cap:TristateBooleanType" minOccurs="0"/>
          <element name="T14_Kapacitet" type="decimal" nillable="true" minOccurs="0"/>
          <element name="T14_StandardMiljoeEffekt" type="decimal" nillable="true" minOccurs="0"/>
          <element name="T14_TeknologiensLevetid" type="decimal" nillable="true" minOccurs="0"/>
          <element name="T14_StandardOmk" type="decimal" nillable="true" minOccurs="0"/>
          <element name="T14_Antal" type="integer" nillable="true" minOccurs="0"/>
          <element name="T14_IAlt" type="decimal" nillable="true" minOccurs="0"/>
          <element name="T14_Tilskudsgrundlag" type="decimal" nillable="true" minOccurs="0"/>
          <element name="T14_LoesningVaelger" type="integer" nillable="true" minOccurs="0"/>
          <element name="T14_LoesningVaelger2" type="integer" nillable="true" minOccurs="0"/>
          <element name="T14_LoesningVaelger3" type="integer" nillable="true" minOccurs="0"/>
          <element name="T14S1_StandardOmk" type="decimal" nillable="true" minOccurs="0"/>
          <element name="T14S1_Antal" type="integer" nillable="true" minOccurs="0"/>
          <element name="T14S1_IAlt" type="decimal" nillable="true" minOccurs="0"/>
          <element name="T14S3_StandardOmk" type="decimal" nillable="true" minOccurs="0"/>
          <element name="T14S3_Antal" type="integer" nillable="true" minOccurs="0"/>
          <element name="T14S3_IAlt" type="decimal" nillable="true" minOccurs="0"/>
          <element name="T14S1L2_StandardOmk" type="decimal" nillable="true" minOccurs="0"/>
          <element name="T14S1L2_Antal" type="integer" nillable="true" minOccurs="0"/>
          <element name="T14S1L2_IAlt" type="decimal" nillable="true" minOccurs="0"/>
          <element name="T14S1L3_StandardOmk" type="decimal" nillable="true" minOccurs="0"/>
          <element name="T14S1L3_Antal" type="integer" nillable="true" minOccurs="0"/>
          <element name="T14S1L3_IAlt" type="decimal" nillable="true" minOccurs="0"/>
          <element name="T14S3L3_StandardOmk" type="decimal" nillable="true" minOccurs="0"/>
          <element name="T14S3L3_Antal" type="integer" nillable="true" minOccurs="0"/>
          <element name="T14S3L3_IAlt" type="decimal" nillable="true" minOccurs="0"/>
          <element name="T14_Silo1TaellerSkjult" type="integer" nillable="true" minOccurs="0"/>
          <element name="T14_Silo1_1" type="cap:T14_SiloType" nillable="true" minOccurs="0"/>
          <element name="T14_Silo1_2" type="cap:T14_SiloType" nillable="true" minOccurs="0"/>
          <element name="T14_Silo1_3" type="cap:T14_SiloType" nillable="true" minOccurs="0"/>
          <element name="T14_Silo1_4" type="cap:T14_SiloType" nillable="true" minOccurs="0"/>
          <element name="T14_Silo1_5" type="cap:T14_SiloType" nillable="true" minOccurs="0"/>
          <element name="T14_Silo2TaellerSkjult" type="integer" nillable="true" minOccurs="0"/>
          <element name="T14_Silo2_1" type="cap:T14_SiloType" nillable="true" minOccurs="0"/>
          <element name="T14_Silo2_2" type="cap:T14_SiloType" nillable="true" minOccurs="0"/>
          <element name="T14_Silo2_3" type="cap:T14_SiloType" nillable="true" minOccurs="0"/>
          <element name="T14_Silo2_4" type="cap:T14_SiloType" nillable="true" minOccurs="0"/>
          <element name="T14_Silo2_5" type="cap:T14_SiloType" nillable="true" minOccurs="0"/>
          <element name="T14_Silo3TaellerSkjult" type="integer" nillable="true" minOccurs="0"/>
          <element name="T14_Silo3_1" type="cap:T14_SiloType" nillable="true" minOccurs="0"/>
          <element name="T14_Silo3_2" type="cap:T14_SiloType" nillable="true" minOccurs="0"/>
          <element name="T14_Silo3_3" type="cap:T14_SiloType" nillable="true" minOccurs="0"/>
          <element name="T14_Silo3_4" type="cap:T14_SiloType" nillable="true" minOccurs="0"/>
          <element name="T14_Silo3_5" type="cap:T14_SiloType" nillable="true" minOccurs="0"/>
        </sequence>
      </complexType>
      <complexType name="T14_SiloType">
        <sequence>
          <element name="T14S2_StandardOmk" type="decimal" nillable="true" minOccurs="0"/>
          <element name="T14S2_Antal" type="decimal" nillable="true" minOccurs="0"/>
          <element name="T14S2_StardardOmkM3" type="decimal" nillable="true" minOccurs="0"/>
          <element name="T14S2_M3Silo" type="decimal" nillable="true" minOccurs="0"/>
          <element name="T14S2_IAlt" type="decimal" nillable="true" minOccurs="0"/>
        </sequence>
      </complexType>
      <complexType name="Tilskud15Type">
        <sequence>
          <element name="T15_FasefodringIndikator" type="cap:TristateBooleanType" minOccurs="0"/>
          <element name="T15_Kapacitet" type="decimal" nillable="true" minOccurs="0"/>
          <element name="T15_StandardMiljoeEffekt" type="decimal" nillable="true" minOccurs="0"/>
          <element name="T15_TeknologiensLevetid" type="decimal" nillable="true" minOccurs="0"/>
          <element name="T15_LoesningVaelger" type="integer" nillable="true" minOccurs="0"/>
          <element name="T15_LoesningVaelger2" type="integer" nillable="true" minOccurs="0"/>
          <element name="T15L1_StandardOmk" type="decimal" nillable="true" minOccurs="0"/>
          <element name="T15L1_Antal" type="integer" nillable="true" minOccurs="0"/>
          <element name="T15L1_IAlt" type="decimal" nillable="true" minOccurs="0"/>
          <element name="T15L2_StandardOmk" type="decimal" nillable="true" minOccurs="0"/>
          <element name="T15L2_Antal" type="integer" nillable="true" minOccurs="0"/>
          <element name="T15L2_IAlt" type="decimal" nillable="true" minOccurs="0"/>
          <element name="T15_Tilskudsgrundlag" type="decimal" nillable="true" minOccurs="0"/>
        </sequence>
      </complexType>
      <complexType name="Tilskud16Type">
        <sequence>
          <element name="T16_FasefodringIndikator" type="cap:TristateBooleanType" minOccurs="0"/>
          <element name="T16_Kapacitet" type="decimal" nillable="true" minOccurs="0"/>
          <element name="T16_StandardMiljoeEffekt" type="decimal" nillable="true" minOccurs="0"/>
          <element name="T16_TeknologiensLevetid" type="decimal" nillable="true" minOccurs="0"/>
          <element name="T16_StandardOmk" type="decimal" nillable="true" minOccurs="0"/>
          <element name="T16_Antal" type="integer" nillable="true" minOccurs="0"/>
          <element name="T16_IAlt" type="decimal" nillable="true" minOccurs="0"/>
          <element name="T16_Tilskudsgrundlag" type="decimal" nillable="true" minOccurs="0"/>
        </sequence>
      </complexType>
      <complexType name="Tilskud17Type">
        <sequence>
          <element name="T17_FasefodringIndikator" type="cap:TristateBooleanType" minOccurs="0"/>
          <element name="T17_Kapacitet" type="decimal" nillable="true" minOccurs="0"/>
          <element name="T17_StandardMiljoeEffekt" type="decimal" nillable="true" minOccurs="0"/>
          <element name="T17_TeknologiensLevetid" type="decimal" nillable="true" minOccurs="0"/>
          <element name="T17_LoesningVaelger" type="integer" nillable="true" minOccurs="0"/>
          <element name="T17_LoesningVaelger2" type="integer" nillable="true" minOccurs="0"/>
          <element name="T17_LoesningVaelger3" type="integer" nillable="true" minOccurs="0"/>
          <element name="T17S1_StandardOmk" type="decimal" nillable="true" minOccurs="0"/>
          <element name="T17S1_Antal" type="integer" nillable="true" minOccurs="0"/>
          <element name="T17S1_IAlt" type="decimal" nillable="true" minOccurs="0"/>
          <element name="T17S1L2_StandardOmk" type="decimal" nillable="true" minOccurs="0"/>
          <element name="T17S1L2_Antal" type="integer" nillable="true" minOccurs="0"/>
          <element name="T17S1L2_IAlt" type="decimal" nillable="true" minOccurs="0"/>
          <element name="T17S1L3_StandardOmk" type="decimal" nillable="true" minOccurs="0"/>
          <element name="T17S1L3_Antal" type="integer" nillable="true" minOccurs="0"/>
          <element name="T17S1L3_IAlt" type="decimal" nillable="true" minOccurs="0"/>
          <element name="T17_Tilskudsgrundlag" type="decimal" nillable="true" minOccurs="0"/>
          <element name="T17_Silo1TaellerSkjult" type="integer" nillable="true" minOccurs="0"/>
          <element name="T17_Silo1_1" type="cap:T17_SiloType" nillable="true" minOccurs="0"/>
          <element name="T17_Silo1_2" type="cap:T17_SiloType" nillable="true" minOccurs="0"/>
          <element name="T17_Silo1_3" type="cap:T17_SiloType" nillable="true" minOccurs="0"/>
          <element name="T17_Silo1_4" type="cap:T17_SiloType" nillable="true" minOccurs="0"/>
          <element name="T17_Silo1_5" type="cap:T17_SiloType" nillable="true" minOccurs="0"/>
          <element name="T17_Silo2TaellerSkjult" type="integer" nillable="true" minOccurs="0"/>
          <element name="T17_Silo2_1" type="cap:T17_SiloType" nillable="true" minOccurs="0"/>
          <element name="T17_Silo2_2" type="cap:T17_SiloType" nillable="true" minOccurs="0"/>
          <element name="T17_Silo2_3" type="cap:T17_SiloType" nillable="true" minOccurs="0"/>
          <element name="T17_Silo2_4" type="cap:T17_SiloType" nillable="true" minOccurs="0"/>
          <element name="T17_Silo2_5" type="cap:T17_SiloType" nillable="true" minOccurs="0"/>
          <element name="T17_Silo3TaellerSkjult" type="integer" nillable="true" minOccurs="0"/>
          <element name="T17_Silo3_1" type="cap:T17_SiloType" nillable="true" minOccurs="0"/>
          <element name="T17_Silo3_2" type="cap:T17_SiloType" nillable="true" minOccurs="0"/>
          <element name="T17_Silo3_3" type="cap:T17_SiloType" nillable="true" minOccurs="0"/>
          <element name="T17_Silo3_4" type="cap:T17_SiloType" nillable="true" minOccurs="0"/>
          <element name="T17_Silo3_5" type="cap:T17_SiloType" nillable="true" minOccurs="0"/>
          <element name="T17_Silo4TaellerSkjult" type="integer" nillable="true" minOccurs="0"/>
          <element name="T17_Silo4_1" type="cap:T17_SiloType" nillable="true" minOccurs="0"/>
          <element name="T17_Silo4_2" type="cap:T17_SiloType" nillable="true" minOccurs="0"/>
          <element name="T17_Silo4_3" type="cap:T17_SiloType" nillable="true" minOccurs="0"/>
          <element name="T17_Silo4_4" type="cap:T17_SiloType" nillable="true" minOccurs="0"/>
          <element name="T17_Silo4_5" type="cap:T17_SiloType" nillable="true" minOccurs="0"/>
          <element name="T17_Silo5TaellerSkjult" type="integer" nillable="true" minOccurs="0"/>
          <element name="T17_Silo5_1" type="cap:T17_SiloType" nillable="true" minOccurs="0"/>
          <element name="T17_Silo5_2" type="cap:T17_SiloType" nillable="true" minOccurs="0"/>
          <element name="T17_Silo5_3" type="cap:T17_SiloType" nillable="true" minOccurs="0"/>
          <element name="T17_Silo5_4" type="cap:T17_SiloType" nillable="true" minOccurs="0"/>
          <element name="T17_Silo5_5" type="cap:T17_SiloType" nillable="true" minOccurs="0"/>
        </sequence>
      </complexType>
      <complexType name="T17_SiloType">
        <sequence>
          <element name="T17S2_StandardOmk" type="decimal" nillable="true" minOccurs="0"/>
          <element name="T17S2_Antal" type="decimal" nillable="true" minOccurs="0"/>
          <element name="T17S2_StardardOmkM3" type="decimal" nillable="true" minOccurs="0"/>
          <element name="T17S2_M3Silo" type="decimal" nillable="true" minOccurs="0"/>
          <element name="T17S2_IAlt" type="decimal" nillable="true" minOccurs="0"/>
        </sequence>
      </complexType>
      <complexType name="Tilskud18Type">
        <sequence>
          <element name="T18_FasefodringIndikator" type="cap:TristateBooleanType" minOccurs="0"/>
          <element name="T18_Kapacitet" type="decimal" nillable="true" minOccurs="0"/>
          <element name="T18_StandardMiljoeEffekt" type="decimal" nillable="true" minOccurs="0"/>
          <element name="T18_TeknologiensLevetid" type="decimal" nillable="true" minOccurs="0"/>
          <element name="T18_StandardOmk" type="decimal" nillable="true" minOccurs="0"/>
          <element name="T18_Antal" type="integer" nillable="true" minOccurs="0"/>
          <element name="T18_IAlt" type="decimal" nillable="true" minOccurs="0"/>
          <element name="T18_Tilskudsgrundlag" type="decimal" nillable="true" minOccurs="0"/>
        </sequence>
      </complexType>
      <complexType name="Tilskudsopgoerelse1Type">
        <sequence>
          <element name="T11_TilskudsgrundlagDKKSum" type="decimal" nillable="true" minOccurs="0"/>
          <element name="T11_TilsagnsbeloebDKKSum" type="decimal" nillable="true" minOccurs="0"/>
          <element name="T12_TilskudsgrundlagDKKSum" type="decimal" nillable="true" minOccurs="0"/>
          <element name="T12_TilsagnsbeloebDKKSum" type="decimal" nillable="true" minOccurs="0"/>
          <element name="T13_TilskudsgrundlagDKKSum" type="decimal" nillable="true" minOccurs="0"/>
          <element name="T13_TilsagnsbeloebDKKSum" type="decimal" nillable="true" minOccurs="0"/>
          <element name="T14_TilskudsgrundlagDKKSum" type="decimal" nillable="true" minOccurs="0"/>
          <element name="T14_TilsagnsbeloebDKKSum" type="decimal" nillable="true" minOccurs="0"/>
          <element name="T15_TilskudsgrundlagDKKSum" type="decimal" nillable="true" minOccurs="0"/>
          <element name="T15_TilsagnsbeloebDKKSum" type="decimal" nillable="true" minOccurs="0"/>
          <element name="T16_TilskudsgrundlagDKKSum" type="decimal" nillable="true" minOccurs="0"/>
          <element name="T16_TilsagnsbeloebDKKSum" type="decimal" nillable="true" minOccurs="0"/>
          <element name="T17_TilskudsgrundlagDKKSum" type="decimal" nillable="true" minOccurs="0"/>
          <element name="T17_TilsagnsbeloebDKKSum" type="decimal" nillable="true" minOccurs="0"/>
          <element name="T18_TilskudsgrundlagDKKSum" type="decimal" nillable="true" minOccurs="0"/>
          <element name="T18_TilsagnsbeloebDKKSum" type="decimal" nillable="true" minOccurs="0"/>
          <element name="I1_SamletTilskudsgrundlagDKKSum" type="decimal" nillable="true" minOccurs="0"/>
          <element name="I1_SamletTilsagnsbeloebDKKSum" type="decimal" nillable="true" minOccurs="0"/>
        </sequence>
      </complexType>
      <complexType name="Indsats2Type">
        <sequence>
          <element name="Tilskudsberegning2" type="cap:Tilskudsberegning2Type" minOccurs="0"/>
        </sequence>
      </complexType>
      <complexType name="Tilskudsberegning2Type">
        <sequence>
          <element name="Tilskud21" type="cap:Tilskud21Type" minOccurs="0"/>
          <element name="Tilskud22" type="cap:Tilskud22Type" minOccurs="0"/>
          <element name="Tilskud23" type="cap:Tilskud23Type" minOccurs="0"/>
          <element name="Tilskud24" type="cap:Tilskud24Type" minOccurs="0"/>
          <element name="Tilskudsopgoerelse2" type="cap:Tilskudsopgoerelse2Type" minOccurs="0"/>
        </sequence>
      </complexType>
      <complexType name="Tilskud21Type">
        <sequence>
          <element name="T21_GyllefosuringIndikator" type="cap:TristateBooleanType" minOccurs="0"/>
          <element name="T21_Kapacitet" type="decimal" nillable="true" minOccurs="0"/>
          <element name="T21_StandardMiljoeEffekt" type="decimal" nillable="true" minOccurs="0"/>
          <element name="T21_TeknologiensLevetid" type="decimal" nillable="true" minOccurs="0"/>
          <element name="T21_StandardOmk" type="decimal" nillable="true" minOccurs="0"/>
          <element name="T21_Antal" type="integer" nillable="true" minOccurs="0"/>
          <element name="T21_IAlt" type="decimal" nillable="true" minOccurs="0"/>
          <element name="T21_Tilskudsgrundlag" type="decimal" nillable="true" minOccurs="0"/>
        </sequence>
      </complexType>
      <complexType name="Tilskud22Type">
        <sequence>
          <element name="T22_FasefodringIndikator" type="cap:TristateBooleanType" minOccurs="0"/>
          <element name="T22_Kapacitet" type="decimal" nillable="true" minOccurs="0"/>
          <element name="T22_StandardMiljoeEffekt" type="decimal" nillable="true" minOccurs="0"/>
          <element name="T22_TeknologiensLevetid" type="decimal" nillable="true" minOccurs="0"/>
          <element name="T22S2_StandardOmk" type="decimal" nillable="true" minOccurs="0"/>
          <element name="T22S2_Antal" type="integer" nillable="true" minOccurs="0"/>
          <element name="T22S2_IAlt" type="decimal" nillable="true" minOccurs="0"/>
          <element name="T22S3_StandardOmk" type="decimal" nillable="true" minOccurs="0"/>
          <element name="T22S3_Antal" type="integer" nillable="true" minOccurs="0"/>
          <element name="T22S3_IAlt" type="decimal" nillable="true" minOccurs="0"/>
          <element name="T22_Tilskudsgrundlag" type="decimal" nillable="true" minOccurs="0"/>
          <element name="T22_SiloTaellerSkjult" type="integer" nillable="true" minOccurs="0"/>
          <element name="T22_Silo1" type="cap:T22_SiloType"/>
          <element name="T22_Silo2" type="cap:T22_SiloType"/>
          <element name="T22_Silo3" type="cap:T22_SiloType"/>
          <element name="T22_Silo4" type="cap:T22_SiloType"/>
          <element name="T22_Silo5" type="cap:T22_SiloType"/>
        </sequence>
      </complexType>
      <complexType name="T22_SiloType">
        <sequence>
          <element name="T22_StandardOmk" type="decimal" nillable="true" minOccurs="0"/>
          <element name="T22_Antal" type="decimal" nillable="true" minOccurs="0"/>
          <element name="T22_StardardOmkM3" type="decimal" nillable="true" minOccurs="0"/>
          <element name="T22_M3Silo" type="decimal" nillable="true" minOccurs="0"/>
          <element name="T22_IAlt" type="decimal" nillable="true" minOccurs="0"/>
        </sequence>
      </complexType>
      <complexType name="Tilskud23Type">
        <sequence>
          <element name="T23_FasefodringIndikator" type="cap:TristateBooleanType" minOccurs="0"/>
          <element name="T23_Kapacitet" type="decimal" nillable="true" minOccurs="0"/>
          <element name="T23_StandardMiljoeEffekt" type="decimal" nillable="true" minOccurs="0"/>
          <element name="T23_TeknologiensLevetid" type="decimal" nillable="true" minOccurs="0"/>
          <element name="T23_StandardOmk" type="decimal" nillable="true" minOccurs="0"/>
          <element name="T23_Antal" type="integer" nillable="true" minOccurs="0"/>
          <element name="T23_IAlt" type="decimal" nillable="true" minOccurs="0"/>
          <element name="T23_Tilskudsgrundlag" type="decimal" nillable="true" minOccurs="0"/>
        </sequence>
      </complexType>
      <complexType name="Tilskud24Type">
        <sequence>
          <element name="T24_FasefodringIndikator" type="cap:TristateBooleanType" minOccurs="0"/>
          <element name="T24_Kapacitet" type="decimal" nillable="true" minOccurs="0"/>
          <element name="T24_StandardMiljoeEffekt" type="decimal" nillable="true" minOccurs="0"/>
          <element name="T24_TeknologiensLevetid" type="decimal" nillable="true" minOccurs="0"/>
          <element name="T24_LoesningVaelger" type="integer" nillable="true" minOccurs="0"/>
          <element name="T24_LoesningVaelger2" type="integer" nillable="true" minOccurs="0"/>
          <element name="T24_LoesningVaelger3" type="integer" nillable="true" minOccurs="0"/>
          <element name="T24S1_StandardOmk" type="decimal" nillable="true" minOccurs="0"/>
          <element name="T24S1_Antal" type="integer" nillable="true" minOccurs="0"/>
          <element name="T24S1_IAlt" type="decimal" nillable="true" minOccurs="0"/>
          <element name="T24S1L2_StandardOmk" type="decimal" nillable="true" minOccurs="0"/>
          <element name="T24S1L2_Antal" type="integer" nillable="true" minOccurs="0"/>
          <element name="T24S1L2_IAlt" type="decimal" nillable="true" minOccurs="0"/>
          <element name="T24S1L3_StandardOmk" type="decimal" nillable="true" minOccurs="0"/>
          <element name="T24S1L3_Antal" type="integer" nillable="true" minOccurs="0"/>
          <element name="T24S1L3_IAlt" type="decimal" nillable="true" minOccurs="0"/>
          <element name="T24_Tilskudsgrundlag" type="decimal" nillable="true" minOccurs="0"/>
          <element name="T24_Fodermagasin1TaellerSkjult" type="integer" nillable="true" minOccurs="0"/>
          <element name="T24_Fodermagasin1_1" type="cap:T24_FodermagasinType"/>
          <element name="T24_Fodermagasin1_2" type="cap:T24_FodermagasinType"/>
          <element name="T24_Fodermagasin1_3" type="cap:T24_FodermagasinType"/>
          <element name="T24_Fodermagasin1_4" type="cap:T24_FodermagasinType"/>
          <element name="T24_Fodermagasin1_5" type="cap:T24_FodermagasinType"/>
          <element name="T24_FoderBlander1TaellerSkjult" type="integer" nillable="true" minOccurs="0"/>
          <element name="T24_FoderBlander1_1" type="cap:T24_FodermagasinType"/>
          <element name="T24_FoderBlander1_2" type="cap:T24_FodermagasinType"/>
          <element name="T24_FoderBlander1_3" type="cap:T24_FodermagasinType"/>
          <element name="T24_FoderBlander1_4" type="cap:T24_FodermagasinType"/>
          <element name="T24_FoderBlander1_5" type="cap:T24_FodermagasinType"/>
          <element name="T24_Fodermagasin2TaellerSkjult" type="integer" nillable="true" minOccurs="0"/>
          <element name="T24_Fodermagasin2_1" type="cap:T24_FodermagasinType"/>
          <element name="T24_Fodermagasin2_2" type="cap:T24_FodermagasinType"/>
          <element name="T24_Fodermagasin2_3" type="cap:T24_FodermagasinType"/>
          <element name="T24_Fodermagasin2_4" type="cap:T24_FodermagasinType"/>
          <element name="T24_Fodermagasin2_5" type="cap:T24_FodermagasinType"/>
          <element name="T24_FoderBlander2TaellerSkjult" type="integer" nillable="true" minOccurs="0"/>
          <element name="T24_FoderBlander2_1" type="cap:T24_FodermagasinType"/>
          <element name="T24_FoderBlander2_2" type="cap:T24_FodermagasinType"/>
          <element name="T24_FoderBlander2_3" type="cap:T24_FodermagasinType"/>
          <element name="T24_FoderBlander2_4" type="cap:T24_FodermagasinType"/>
          <element name="T24_FoderBlander2_5" type="cap:T24_FodermagasinType"/>
          <element name="T24_Fodermagasin3TaellerSkjult" type="integer" nillable="true" minOccurs="0"/>
          <element name="T24_Fodermagasin3_1" type="cap:T24_FodermagasinType"/>
          <element name="T24_Fodermagasin3_2" type="cap:T24_FodermagasinType"/>
          <element name="T24_Fodermagasin3_3" type="cap:T24_FodermagasinType"/>
          <element name="T24_Fodermagasin3_4" type="cap:T24_FodermagasinType"/>
          <element name="T24_Fodermagasin3_5" type="cap:T24_FodermagasinType"/>
        </sequence>
      </complexType>
      <complexType name="T24_FodermagasinType">
        <sequence>
          <element name="T24S2_StandardOmk" type="decimal" nillable="true" minOccurs="0"/>
          <element name="T24S2_Antal" type="decimal" nillable="true" minOccurs="0"/>
          <element name="T24S2_StardardOmkM3" type="decimal" nillable="true" minOccurs="0"/>
          <element name="T24S2_Maengde" type="decimal" nillable="true" minOccurs="0"/>
          <element name="T24S2_IAlt" type="decimal" nillable="true" minOccurs="0"/>
        </sequence>
      </complexType>
      <complexType name="Tilskudsopgoerelse2Type">
        <sequence>
          <element name="T21_TilskudsgrundlagDKKSum" type="decimal" nillable="true" minOccurs="0"/>
          <element name="T21_TilsagnsbeloebDKKSum" type="decimal" nillable="true" minOccurs="0"/>
          <element name="T22_TilskudsgrundlagDKKSum" type="decimal" nillable="true" minOccurs="0"/>
          <element name="T22_TilsagnsbeloebDKKSum" type="decimal" nillable="true" minOccurs="0"/>
          <element name="T23_TilskudsgrundlagDKKSum" type="decimal" nillable="true" minOccurs="0"/>
          <element name="T23_TilsagnsbeloebDKKSum" type="decimal" nillable="true" minOccurs="0"/>
          <element name="T24_TilskudsgrundlagDKKSum" type="decimal" nillable="true" minOccurs="0"/>
          <element name="T24_TilsagnsbeloebDKKSum" type="decimal" nillable="true" minOccurs="0"/>
          <element name="I2_SamletTilskudsgrundlagDKKSum" type="decimal" nillable="true" minOccurs="0"/>
          <element name="I2_SamletTilsagnsbeloebDKKSum" type="decimal" nillable="true" minOccurs="0"/>
        </sequence>
      </complexType>
      <complexType name="Indsats3Type">
        <sequence>
          <element name="Tilskudsberegning3" type="cap:Tilskudsberegning3Type" minOccurs="0"/>
        </sequence>
      </complexType>
      <complexType name="Tilskudsberegning3Type">
        <sequence>
          <element name="Tilskud31" type="cap:Tilskud31Type" minOccurs="0"/>
          <element name="Tilskud32" type="cap:Tilskud32Type" minOccurs="0"/>
          <element name="Tilskud33" type="cap:Tilskud33Type" minOccurs="0"/>
          <element name="Tilskud34" type="cap:Tilskud34Type" minOccurs="0"/>
          <element name="Tilskud35" type="cap:Tilskud35Type" minOccurs="0"/>
          <element name="Tilskud36" type="cap:Tilskud36Type" minOccurs="0"/>
          <element name="Tilskud37" type="cap:Tilskud37Type" minOccurs="0"/>
          <element name="Tilskudsopgoerelse3" type="cap:Tilskudsopgoerelse3Type" minOccurs="0"/>
        </sequence>
      </complexType>
      <complexType name="Tilskud31Type">
        <sequence>
          <element name="T31_GyllefosuringIndikator" type="cap:TristateBooleanType" minOccurs="0"/>
          <element name="T31_Kapacitet" type="decimal" nillable="true" minOccurs="0"/>
          <element name="T31_StandardMiljoeEffekt" type="decimal" nillable="true" minOccurs="0"/>
          <element name="T31_TeknologiensLevetid" type="decimal" nillable="true" minOccurs="0"/>
          <element name="T31_StandardOmk" type="decimal" nillable="true" minOccurs="0"/>
          <element name="T31_Antal" type="integer" nillable="true" minOccurs="0"/>
          <element name="T31_IAlt" type="decimal" nillable="true" minOccurs="0"/>
          <element name="T31_Tilskudsgrundlag" type="decimal" nillable="true" minOccurs="0"/>
        </sequence>
      </complexType>
      <complexType name="Tilskud32Type">
        <sequence>
          <element name="T32_FasefodringIndikator" type="cap:TristateBooleanType" minOccurs="0"/>
          <element name="T32_Kapacitet" type="decimal" nillable="true" minOccurs="0"/>
          <element name="T32_StandardMiljoeEffekt" type="decimal" nillable="true" minOccurs="0"/>
          <element name="T32_TeknologiensLevetid" type="decimal" nillable="true" minOccurs="0"/>
          <element name="T32_StandardOmk" type="decimal" nillable="true" minOccurs="0"/>
          <element name="T32_Antal" type="integer" nillable="true" minOccurs="0"/>
          <element name="T32_IAlt" type="decimal" nillable="true" minOccurs="0"/>
          <element name="T32_Tilskudsgrundlag" type="decimal" nillable="true" minOccurs="0"/>
        </sequence>
      </complexType>
      <complexType name="Tilskud33Type">
        <sequence>
          <element name="T33_FasefodringIndikator" type="cap:TristateBooleanType" minOccurs="0"/>
          <element name="T33_Kapacitet" type="decimal" nillable="true" minOccurs="0"/>
          <element name="T33_StandardMiljoeEffekt" type="decimal" nillable="true" minOccurs="0"/>
          <element name="T33_TeknologiensLevetid" type="decimal" nillable="true" minOccurs="0"/>
          <element name="T33_LoesningVaelger" type="integer" nillable="true" minOccurs="0"/>
          <element name="T33_LoesningVaelger2" type="integer" nillable="true" minOccurs="0"/>
          <element name="T33_StandardOmkL1" type="decimal" nillable="true" minOccurs="0"/>
          <element name="T33_AntalL1" type="integer" nillable="true" minOccurs="0"/>
          <element name="T33_IAltL1" type="decimal" nillable="true" minOccurs="0"/>
          <element name="T33_StandardOmkL2" type="decimal" nillable="true" minOccurs="0"/>
          <element name="T33_AntalL2" type="integer" nillable="true" minOccurs="0"/>
          <element name="T33_IAltL2" type="decimal" nillable="true" minOccurs="0"/>
          <element name="T33_Tilskudsgrundlag" type="decimal" nillable="true" minOccurs="0"/>
        </sequence>
      </complexType>
      <complexType name="Tilskud34Type">
        <sequence>
          <element name="T34_FasefodringIndikator" type="cap:TristateBooleanType" minOccurs="0"/>
          <element name="T34_Kapacitet" type="decimal" nillable="true" minOccurs="0"/>
          <element name="T34_StandardMiljoeEffekt" type="decimal" nillable="true" minOccurs="0"/>
          <element name="T34_TeknologiensLevetid" type="decimal" nillable="true" minOccurs="0"/>
          <element name="T34_LoesningVaelger" type="integer" nillable="true" minOccurs="0"/>
          <element name="T34_LoesningVaelger2" type="integer" nillable="true" minOccurs="0"/>
          <element name="T34_StandardOmkL1" type="decimal" nillable="true" minOccurs="0"/>
          <element name="T34_AntalL1" type="integer" nillable="true" minOccurs="0"/>
          <element name="T34_IAltL1" type="decimal" nillable="true" minOccurs="0"/>
          <element name="T34_StandardOmkL2" type="decimal" nillable="true" minOccurs="0"/>
          <element name="T34_AntalL2" type="integer" nillable="true" minOccurs="0"/>
          <element name="T34_IAltL2" type="decimal" nillable="true" minOccurs="0"/>
          <element name="T34_Tilskudsgrundlag" type="decimal" nillable="true" minOccurs="0"/>
        </sequence>
      </complexType>
      <complexType name="Tilskud35Type">
        <sequence>
          <element name="T35_FasefodringIndikator" type="cap:TristateBooleanType" minOccurs="0"/>
          <element name="T35_Kapacitet" type="decimal" nillable="true" minOccurs="0"/>
          <element name="T35_StandardMiljoeEffekt" type="decimal" nillable="true" minOccurs="0"/>
          <element name="T35_TeknologiensLevetid" type="decimal" nillable="true" minOccurs="0"/>
          <element name="T35_LoesningVaelger" type="integer" nillable="true" minOccurs="0"/>
          <element name="T35_LoesningVaelger2" type="integer" nillable="true" minOccurs="0"/>
          <element name="T35_StandardOmkL1" type="decimal" nillable="true" minOccurs="0"/>
          <element name="T35_AntalL1" type="integer" nillable="true" minOccurs="0"/>
          <element name="T35_IAltL1" type="decimal" nillable="true" minOccurs="0"/>
          <element name="T35_StandardOmkL2" type="decimal" nillable="true" minOccurs="0"/>
          <element name="T35_AntalL2" type="integer" nillable="true" minOccurs="0"/>
          <element name="T35_IAltL2" type="decimal" nillable="true" minOccurs="0"/>
          <element name="T35_Tilskudsgrundlag" type="decimal" nillable="true" minOccurs="0"/>
        </sequence>
      </complexType>
      <complexType name="Tilskud36Type">
        <sequence>
          <element name="T36_FasefodringIndikator" type="cap:TristateBooleanType" minOccurs="0"/>
          <element name="T36_Kapacitet" type="decimal" nillable="true" minOccurs="0"/>
          <element name="T36_StandardMiljoeEffekt" type="decimal" nillable="true" minOccurs="0"/>
          <element name="T36_TeknologiensLevetid" type="decimal" nillable="true" minOccurs="0"/>
          <element name="T36_StandardOmk" type="decimal" nillable="true" minOccurs="0"/>
          <element name="T36_Antal" type="integer" nillable="true" minOccurs="0"/>
          <element name="T36_IAlt" type="decimal" nillable="true" minOccurs="0"/>
          <element name="T36_Tilskudsgrundlag" type="decimal" nillable="true" minOccurs="0"/>
        </sequence>
      </complexType>
      <complexType name="Tilskud37Type">
        <sequence>
          <element name="T37_FasefodringIndikator" type="cap:TristateBooleanType" minOccurs="0"/>
          <element name="T37_Kapacitet" type="decimal" nillable="true" minOccurs="0"/>
          <element name="T37_StandardMiljoeEffekt" type="decimal" nillable="true" minOccurs="0"/>
          <element name="T37_TeknologiensLevetid" type="decimal" nillable="true" minOccurs="0"/>
          <element name="T37_StandardOmk" type="decimal" nillable="true" minOccurs="0"/>
          <element name="T37_Antal" type="integer" nillable="true" minOccurs="0"/>
          <element name="T37_IAlt" type="decimal" nillable="true" minOccurs="0"/>
          <element name="T37_Tilskudsgrundlag" type="decimal" nillable="true" minOccurs="0"/>
        </sequence>
      </complexType>
      <complexType name="Tilskudsopgoerelse3Type">
        <sequence>
          <element name="T31_TilskudsgrundlagDKKSum" type="decimal" nillable="true" minOccurs="0"/>
          <element name="T31_TilsagnsbeloebDKKSum" type="decimal" nillable="true" minOccurs="0"/>
          <element name="T32_TilskudsgrundlagDKKSum" type="decimal" nillable="true" minOccurs="0"/>
          <element name="T32_TilsagnsbeloebDKKSum" type="decimal" nillable="true" minOccurs="0"/>
          <element name="T33_TilskudsgrundlagDKKSum" type="decimal" nillable="true" minOccurs="0"/>
          <element name="T33_TilsagnsbeloebDKKSum" type="decimal" nillable="true" minOccurs="0"/>
          <element name="T34_TilskudsgrundlagDKKSum" type="decimal" nillable="true" minOccurs="0"/>
          <element name="T34_TilsagnsbeloebDKKSum" type="decimal" nillable="true" minOccurs="0"/>
          <element name="T35_TilskudsgrundlagDKKSum" type="decimal" nillable="true" minOccurs="0"/>
          <element name="T35_TilsagnsbeloebDKKSum" type="decimal" nillable="true" minOccurs="0"/>
          <element name="T36_TilskudsgrundlagDKKSum" type="decimal" nillable="true" minOccurs="0"/>
          <element name="T36_TilsagnsbeloebDKKSum" type="decimal" nillable="true" minOccurs="0"/>
          <element name="T37_TilskudsgrundlagDKKSum" type="decimal" nillable="true" minOccurs="0"/>
          <element name="T37_TilsagnsbeloebDKKSum" type="decimal" nillable="true" minOccurs="0"/>
          <element name="I3_SamletTilskudsgrundlagDKKSum" type="decimal" nillable="true" minOccurs="0"/>
          <element name="I3_SamletTilsagnsbeloebDKKSum" type="decimal" nillable="true" minOccurs="0"/>
        </sequence>
      </complexType>
      <complexType name="Indsats4Type">
        <sequence>
          <element name="Tilskudsberegning4" type="cap:Tilskudsberegning4Type" minOccurs="0"/>
        </sequence>
      </complexType>
      <complexType name="Tilskudsberegning4Type">
        <sequence>
          <element name="Tilskud41" type="cap:Tilskud41Type" minOccurs="0"/>
          <element name="Tilskud42" type="cap:Tilskud42Type" minOccurs="0"/>
          <element name="Tilskud43" type="cap:Tilskud43Type" minOccurs="0"/>
          <element name="Tilskud44" type="cap:Tilskud44Type" minOccurs="0"/>
          <element name="Tilskud45" type="cap:Tilskud45Type" minOccurs="0"/>
          <element name="Tilskud46" type="cap:Tilskud46Type" minOccurs="0"/>
          <element name="Tilskud47" type="cap:Tilskud47Type" minOccurs="0"/>
          <element name="Tilskud48" type="cap:Tilskud48Type" minOccurs="0"/>
          <element name="Tilskudsopgoerelse4" type="cap:Tilskudsopgoerelse4Type" minOccurs="0"/>
        </sequence>
      </complexType>
      <complexType name="Tilskud41Type">
        <sequence>
          <element name="T41_GyllefosuringIndikator" type="cap:TristateBooleanType" minOccurs="0"/>
          <element name="T41_Kapacitet" type="decimal" nillable="true" minOccurs="0"/>
          <element name="T41_StandardMiljoeEffekt" type="decimal" nillable="true" minOccurs="0"/>
          <element name="T41_TeknologiensLevetid" type="decimal" nillable="true" minOccurs="0"/>
          <element name="T41_StandardOmk" type="decimal" nillable="true" minOccurs="0"/>
          <element name="T41_Antal" type="integer" nillable="true" minOccurs="0"/>
          <element name="T41_IAlt" type="decimal" nillable="true" minOccurs="0"/>
          <element name="T41_Tilskudsgrundlag" type="decimal" nillable="true" minOccurs="0"/>
        </sequence>
      </complexType>
      <complexType name="Tilskud42Type">
        <sequence>
          <element name="T42_FasefodringIndikator" type="cap:TristateBooleanType" minOccurs="0"/>
          <element name="T42_Kapacitet" type="decimal" nillable="true" minOccurs="0"/>
          <element name="T42_StandardMiljoeEffekt" type="decimal" nillable="true" minOccurs="0"/>
          <element name="T42_TeknologiensLevetid" type="decimal" nillable="true" minOccurs="0"/>
          <element name="T42_StandardOmk" type="decimal" nillable="true" minOccurs="0"/>
          <element name="T42_Antal" type="integer" nillable="true" minOccurs="0"/>
          <element name="T42_IAlt" type="decimal" nillable="true" minOccurs="0"/>
          <element name="T42_Tilskudsgrundlag" type="decimal" nillable="true" minOccurs="0"/>
        </sequence>
      </complexType>
      <complexType name="Tilskud43Type">
        <sequence>
          <element name="T43_FasefodringIndikator" type="cap:TristateBooleanType" minOccurs="0"/>
          <element name="T43_Kapacitet" type="decimal" nillable="true" minOccurs="0"/>
          <element name="T43_StandardMiljoeEffekt" type="decimal" nillable="true" minOccurs="0"/>
          <element name="T43_TeknologiensLevetid" type="decimal" nillable="true" minOccurs="0"/>
          <element name="T43_StandardOmk" type="decimal" nillable="true" minOccurs="0"/>
          <element name="T43_Antal" type="integer" nillable="true" minOccurs="0"/>
          <element name="T43_IAlt" type="decimal" nillable="true" minOccurs="0"/>
          <element name="T43_Tilskudsgrundlag" type="decimal" nillable="true" minOccurs="0"/>
        </sequence>
      </complexType>
      <complexType name="Tilskud44Type">
        <sequence>
          <element name="T44_FasefodringIndikator" type="cap:TristateBooleanType" minOccurs="0"/>
          <element name="T44_Kapacitet" type="decimal" nillable="true" minOccurs="0"/>
          <element name="T44_StandardMiljoeEffekt" type="decimal" nillable="true" minOccurs="0"/>
          <element name="T44_TeknologiensLevetid" type="decimal" nillable="true" minOccurs="0"/>
          <element name="T44_StandardOmk" type="decimal" nillable="true" minOccurs="0"/>
          <element name="T44_Antal" type="integer" nillable="true" minOccurs="0"/>
          <element name="T44_IAlt" type="decimal" nillable="true" minOccurs="0"/>
          <element name="T44_Tilskudsgrundlag" type="decimal" nillable="true" minOccurs="0"/>
        </sequence>
      </complexType>
      <complexType name="Tilskud45Type">
        <sequence>
          <element name="T45_FasefodringIndikator" type="cap:TristateBooleanType" minOccurs="0"/>
          <element name="T45_Kapacitet" type="decimal" nillable="true" minOccurs="0"/>
          <element name="T45_StandardMiljoeEffekt" type="decimal" nillable="true" minOccurs="0"/>
          <element name="T45_TeknologiensLevetid" type="decimal" nillable="true" minOccurs="0"/>
          <element name="T45_StandardOmk" type="decimal" nillable="true" minOccurs="0"/>
          <element name="T45_Antal" type="integer" nillable="true" minOccurs="0"/>
          <element name="T45_IAlt" type="decimal" nillable="true" minOccurs="0"/>
          <element name="T45_Tilskudsgrundlag" type="decimal" nillable="true" minOccurs="0"/>
        </sequence>
      </complexType>
      <complexType name="Tilskud46Type">
        <sequence>
          <element name="T46_FasefodringIndikator" type="cap:TristateBooleanType" minOccurs="0"/>
          <element name="T46_Kapacitet" type="decimal" nillable="true" minOccurs="0"/>
          <element name="T46_StandardMiljoeEffekt" type="decimal" nillable="true" minOccurs="0"/>
          <element name="T46_TeknologiensLevetid" type="decimal" nillable="true" minOccurs="0"/>
          <element name="T46_StandardOmk" type="decimal" nillable="true" minOccurs="0"/>
          <element name="T46_Antal" type="integer" nillable="true" minOccurs="0"/>
          <element name="T46_IAlt" type="decimal" nillable="true" minOccurs="0"/>
          <element name="T46_Tilskudsgrundlag" type="decimal" nillable="true" minOccurs="0"/>
        </sequence>
      </complexType>
      <complexType name="Tilskud47Type">
        <sequence>
          <element name="T47_FasefodringIndikator" type="cap:TristateBooleanType" minOccurs="0"/>
          <element name="T47_Kapacitet" type="decimal" nillable="true" minOccurs="0"/>
          <element name="T47_StandardMiljoeEffekt" type="decimal" nillable="true" minOccurs="0"/>
          <element name="T47_TeknologiensLevetid" type="decimal" nillable="true" minOccurs="0"/>
          <element name="T47_StandardOmkS1" type="decimal" nillable="true" minOccurs="0"/>
          <element name="T47_AntalS1" type="integer" nillable="true" minOccurs="0"/>
          <element name="T47_IAltS1" type="decimal" nillable="true" minOccurs="0"/>
          <element name="T47_StandardOmkS2" type="decimal" nillable="true" minOccurs="0"/>
          <element name="T47_AntalS2" type="integer" nillable="true" minOccurs="0"/>
          <element name="T47_IAltS2" type="decimal" nillable="true" minOccurs="0"/>
          <element name="T47_Tilskudsgrundlag" type="decimal" nillable="true" minOccurs="0"/>
        </sequence>
      </complexType>
      <complexType name="Tilskud48Type">
        <sequence>
          <element name="T48_FasefodringIndikator" type="cap:TristateBooleanType" minOccurs="0"/>
          <element name="T48_Kapacitet" type="decimal" nillable="true" minOccurs="0"/>
          <element name="T48_StandardMiljoeEffekt" type="decimal" nillable="true" minOccurs="0"/>
          <element name="T48_TeknologiensLevetid" type="decimal" nillable="true" minOccurs="0"/>
          <element name="T48_StandardOmk" type="decimal" nillable="true" minOccurs="0"/>
          <element name="T48_Antal" type="integer" nillable="true" minOccurs="0"/>
          <element name="T48_IAlt" type="decimal" nillable="true" minOccurs="0"/>
          <element name="T48_Tilskudsgrundlag" type="decimal" nillable="true" minOccurs="0"/>
        </sequence>
      </complexType>
      <complexType name="Tilskudsopgoerelse4Type">
        <sequence>
          <element name="T41_TilskudsgrundlagDKKSum" type="decimal" nillable="true" minOccurs="0"/>
          <element name="T41_TilsagnsbeloebDKKSum" type="decimal" nillable="true" minOccurs="0"/>
          <element name="T42_TilskudsgrundlagDKKSum" type="decimal" nillable="true" minOccurs="0"/>
          <element name="T42_TilsagnsbeloebDKKSum" type="decimal" nillable="true" minOccurs="0"/>
          <element name="T43_TilskudsgrundlagDKKSum" type="decimal" nillable="true" minOccurs="0"/>
          <element name="T43_TilsagnsbeloebDKKSum" type="decimal" nillable="true" minOccurs="0"/>
          <element name="T44_TilskudsgrundlagDKKSum" type="decimal" nillable="true" minOccurs="0"/>
          <element name="T44_TilsagnsbeloebDKKSum" type="decimal" nillable="true" minOccurs="0"/>
          <element name="T45_TilskudsgrundlagDKKSum" type="decimal" nillable="true" minOccurs="0"/>
          <element name="T45_TilsagnsbeloebDKKSum" type="decimal" nillable="true" minOccurs="0"/>
          <element name="T46_TilskudsgrundlagDKKSum" type="decimal" nillable="true" minOccurs="0"/>
          <element name="T46_TilsagnsbeloebDKKSum" type="decimal" nillable="true" minOccurs="0"/>
          <element name="T47_TilskudsgrundlagDKKSum" type="decimal" nillable="true" minOccurs="0"/>
          <element name="T47_TilsagnsbeloebDKKSum" type="decimal" nillable="true" minOccurs="0"/>
          <element name="T48_TilskudsgrundlagDKKSum" type="decimal" nillable="true" minOccurs="0"/>
          <element name="T48_TilsagnsbeloebDKKSum" type="decimal" nillable="true" minOccurs="0"/>
          <element name="I4_SamletTilskudsgrundlagDKKSum" type="decimal" nillable="true" minOccurs="0"/>
          <element name="I4_SamletTilsagnsbeloebDKKSum" type="decimal" nillable="true" minOccurs="0"/>
        </sequence>
      </complexType>
      <complexType name="Indsats5Type">
        <sequence>
          <element name="Tilskudsberegning5" type="cap:Tilskudsberegning5Type" minOccurs="0"/>
        </sequence>
      </complexType>
      <complexType name="Tilskudsberegning5Type">
        <sequence>
          <element name="Tilskud51" type="cap:Tilskud51Type" minOccurs="0"/>
          <element name="Tilskud52" type="cap:Tilskud52Type" minOccurs="0"/>
          <element name="Tilskud53" type="cap:Tilskud53Type" minOccurs="0"/>
          <element name="Tilskud54" type="cap:Tilskud54Type" minOccurs="0"/>
          <element name="Tilskud55" type="cap:Tilskud55Type" minOccurs="0"/>
          <element name="Tilskud56" type="cap:Tilskud56Type" minOccurs="0"/>
          <element name="Tilskudsopgoerelse5" type="cap:Tilskudsopgoerelse5Type" minOccurs="0"/>
        </sequence>
      </complexType>
      <complexType name="Tilskud51Type">
        <sequence>
          <element name="T51_GyllefosuringIndikator" type="cap:TristateBooleanType" minOccurs="0"/>
          <element name="T51_Kapacitet" type="decimal" nillable="true" minOccurs="0"/>
          <element name="T51_StandardMiljoeEffekt" type="decimal" nillable="true" minOccurs="0"/>
          <element name="T51_TeknologiensLevetid" type="decimal" nillable="true" minOccurs="0"/>
          <element name="T51_StandardOmk" type="decimal" nillable="true" minOccurs="0"/>
          <element name="T51_Antal" type="integer" nillable="true" minOccurs="0"/>
          <element name="T51_IAlt" type="decimal" nillable="true" minOccurs="0"/>
          <element name="T51_Tilskudsgrundlag" type="decimal" nillable="true" minOccurs="0"/>
        </sequence>
      </complexType>
      <complexType name="Tilskud52Type">
        <sequence>
          <element name="T52_FasefodringIndikator" type="cap:TristateBooleanType" minOccurs="0"/>
          <element name="T52_Kapacitet" type="decimal" nillable="true" minOccurs="0"/>
          <element name="T52_StandardMiljoeEffekt" type="decimal" nillable="true" minOccurs="0"/>
          <element name="T52_TeknologiensLevetid" type="decimal" nillable="true" minOccurs="0"/>
          <element name="T52_StandardOmk" type="decimal" nillable="true" minOccurs="0"/>
          <element name="T52_Antal" type="integer" nillable="true" minOccurs="0"/>
          <element name="T52_IAlt" type="decimal" nillable="true" minOccurs="0"/>
          <element name="T52_Tilskudsgrundlag" type="decimal" nillable="true" minOccurs="0"/>
        </sequence>
      </complexType>
      <complexType name="Tilskud53Type">
        <sequence>
          <element name="T53_FasefodringIndikator" type="cap:TristateBooleanType" minOccurs="0"/>
          <element name="T53_Kapacitet" type="decimal" nillable="true" minOccurs="0"/>
          <element name="T53_StandardMiljoeEffekt" type="decimal" nillable="true" minOccurs="0"/>
          <element name="T53_TeknologiensLevetid" type="decimal" nillable="true" minOccurs="0"/>
          <element name="T53_StandardOmk" type="decimal" nillable="true" minOccurs="0"/>
          <element name="T53_Antal" type="integer" nillable="true" minOccurs="0"/>
          <element name="T53_IAlt" type="decimal" nillable="true" minOccurs="0"/>
          <element name="T53_Tilskudsgrundlag" type="decimal" nillable="true" minOccurs="0"/>
        </sequence>
      </complexType>
      <complexType name="Tilskud54Type">
        <sequence>
          <element name="T54_FasefodringIndikator" type="cap:TristateBooleanType" minOccurs="0"/>
          <element name="T54_Kapacitet" type="decimal" nillable="true" minOccurs="0"/>
          <element name="T54_StandardMiljoeEffekt" type="decimal" nillable="true" minOccurs="0"/>
          <element name="T54_TeknologiensLevetid" type="decimal" nillable="true" minOccurs="0"/>
          <element name="T54_Tilskudsgrundlag" type="decimal" nillable="true" minOccurs="0"/>
          <element name="T54_OpsamlingstankeTaellerSkjult" type="integer" nillable="true" minOccurs="0"/>
          <element name="T54_Tank1_1" type="cap:T54_TankType"/>
          <element name="T54_Tank1_2" type="cap:T54_TankType"/>
          <element name="T54_Tank1_3" type="cap:T54_TankType"/>
          <element name="T54_Tank1_4" type="cap:T54_TankType"/>
          <element name="T54_Tank1_5" type="cap:T54_TankType"/>
        </sequence>
      </complexType>
      <complexType name="T54_TankType">
        <sequence>
          <element name="T54_StandardOmk" type="decimal" nillable="true" minOccurs="0"/>
          <element name="T54_Antal" type="integer" nillable="true" minOccurs="0"/>
          <element name="T54_StardardOmkM3" type="decimal" nillable="true" minOccurs="0"/>
          <element name="T54_M3Silo" type="decimal" nillable="true" minOccurs="0"/>
          <element name="T54_IAlt" type="decimal" nillable="true" minOccurs="0"/>
        </sequence>
      </complexType>
      <complexType name="Tilskud55Type">
        <sequence>
          <element name="T55_FasefodringIndikator" type="cap:TristateBooleanType" minOccurs="0"/>
          <element name="T55_Kapacitet" type="decimal" nillable="true" minOccurs="0"/>
          <element name="T55_StandardMiljoeEffekt" type="decimal" nillable="true" minOccurs="0"/>
          <element name="T55_TeknologiensLevetid" type="decimal" nillable="true" minOccurs="0"/>
          <element name="T55_Tilskudsgrundlag" type="decimal" nillable="true" minOccurs="0"/>
          <element name="T55_OpsamlingstankeTaellerSkjult" type="integer" nillable="true" minOccurs="0"/>
          <element name="T55_Tank1_1" type="cap:T55_TankType"/>
          <element name="T55_Tank1_2" type="cap:T55_TankType"/>
          <element name="T55_Tank1_3" type="cap:T55_TankType"/>
          <element name="T55_Tank1_4" type="cap:T55_TankType"/>
          <element name="T55_Tank1_5" type="cap:T55_TankType"/>
        </sequence>
      </complexType>
      <complexType name="T55_TankType">
        <sequence>
          <element name="T55_StandardOmk" type="decimal" nillable="true" minOccurs="0"/>
          <element name="T55_Antal" type="integer" nillable="true" minOccurs="0"/>
          <element name="T55_StardardOmkM3" type="decimal" nillable="true" minOccurs="0"/>
          <element name="T55_M3Silo" type="decimal" nillable="true" minOccurs="0"/>
          <element name="T55_IAlt" type="decimal" nillable="true" minOccurs="0"/>
        </sequence>
      </complexType>
      <complexType name="Tilskud56Type">
        <sequence>
          <element name="T56_FasefodringIndikator" type="cap:TristateBooleanType" minOccurs="0"/>
          <element name="T56_Kapacitet" type="decimal" nillable="true" minOccurs="0"/>
          <element name="T56_StandardMiljoeEffekt" type="decimal" nillable="true" minOccurs="0"/>
          <element name="T56_TeknologiensLevetid" type="decimal" nillable="true" minOccurs="0"/>
          <element name="T56_Tilskudsgrundlag" type="decimal" nillable="true" minOccurs="0"/>
          <element name="T56_OpsamlingstankeTaellerSkjult" type="integer" nillable="true" minOccurs="0"/>
          <element name="T56_Tank1_1" type="cap:T56_TankType"/>
          <element name="T56_Tank1_2" type="cap:T56_TankType"/>
          <element name="T56_Tank1_3" type="cap:T56_TankType"/>
          <element name="T56_Tank1_4" type="cap:T56_TankType"/>
          <element name="T56_Tank1_5" type="cap:T56_TankType"/>
        </sequence>
      </complexType>
      <complexType name="T56_TankType">
        <sequence>
          <element name="T56_StandardOmk" type="decimal" nillable="true" minOccurs="0"/>
          <element name="T56_Antal" type="integer" nillable="true" minOccurs="0"/>
          <element name="T56_StardardOmkM3" type="decimal" nillable="true" minOccurs="0"/>
          <element name="T56_M3Silo" type="decimal" nillable="true" minOccurs="0"/>
          <element name="T56_IAlt" type="decimal" nillable="true" minOccurs="0"/>
        </sequence>
      </complexType>
      <complexType name="Tilskudsopgoerelse5Type">
        <sequence>
          <element name="T51_TilskudsgrundlagDKKSum" type="decimal" nillable="true" minOccurs="0"/>
          <element name="T51_TilsagnsbeloebDKKSum" type="decimal" nillable="true" minOccurs="0"/>
          <element name="T52_TilskudsgrundlagDKKSum" type="decimal" nillable="true" minOccurs="0"/>
          <element name="T52_TilsagnsbeloebDKKSum" type="decimal" nillable="true" minOccurs="0"/>
          <element name="T53_TilskudsgrundlagDKKSum" type="decimal" nillable="true" minOccurs="0"/>
          <element name="T53_TilsagnsbeloebDKKSum" type="decimal" nillable="true" minOccurs="0"/>
          <element name="T54_TilskudsgrundlagDKKSum" type="decimal" nillable="true" minOccurs="0"/>
          <element name="T54_TilsagnsbeloebDKKSum" type="decimal" nillable="true" minOccurs="0"/>
          <element name="T55_TilskudsgrundlagDKKSum" type="decimal" nillable="true" minOccurs="0"/>
          <element name="T55_TilsagnsbeloebDKKSum" type="decimal" nillable="true" minOccurs="0"/>
          <element name="T56_TilskudsgrundlagDKKSum" type="decimal" nillable="true" minOccurs="0"/>
          <element name="T56_TilsagnsbeloebDKKSum" type="decimal" nillable="true" minOccurs="0"/>
          <element name="I5_SamletTilskudsgrundlagDKKSum" type="decimal" nillable="true" minOccurs="0"/>
          <element name="I5_SamletTilsagnsbeloebDKKSum" type="decimal" nillable="true" minOccurs="0"/>
        </sequence>
      </complexType>
      <complexType name="Indsats6Type">
        <sequence>
          <element name="Tilskudsberegning6" type="cap:Tilskudsberegning6Type" minOccurs="0"/>
        </sequence>
      </complexType>
      <complexType name="Tilskudsberegning6Type">
        <sequence>
          <element name="Tilskud61" type="cap:Tilskud61Type" minOccurs="0"/>
          <element name="Tilskud62" type="cap:Tilskud62Type" minOccurs="0"/>
          <element name="Tilskud63" type="cap:Tilskud63Type" minOccurs="0"/>
          <element name="Tilskud64" type="cap:Tilskud64Type" minOccurs="0"/>
          <element name="Tilskud65" type="cap:Tilskud65Type" minOccurs="0"/>
          <element name="Tilskud66" type="cap:Tilskud66Type" minOccurs="0"/>
          <element name="Tilskud67" type="cap:Tilskud67Type" minOccurs="0"/>
          <element name="Tilskud68" type="cap:Tilskud68Type" minOccurs="0"/>
          <element name="Tilskudsopgoerelse6" type="cap:Tilskudsopgoerelse6Type" minOccurs="0"/>
        </sequence>
      </complexType>
      <complexType name="Tilskud61Type">
        <sequence>
          <element name="T61_GyllefosuringIndikator" type="cap:TristateBooleanType" minOccurs="0"/>
          <element name="T61_Kapacitet" type="decimal" nillable="true" minOccurs="0"/>
          <element name="T61_StandardMiljoeEffekt" type="decimal" nillable="true" minOccurs="0"/>
          <element name="T61_TeknologiensLevetid" type="decimal" nillable="true" minOccurs="0"/>
          <element name="T61_StandardOmk" type="decimal" nillable="true" minOccurs="0"/>
          <element name="T61_Antal" type="integer" nillable="true" minOccurs="0"/>
          <element name="T61_IAlt" type="decimal" nillable="true" minOccurs="0"/>
          <element name="T61s2_StandardOmk" type="decimal" nillable="true" minOccurs="0"/>
          <element name="T61s2_Antal" type="integer" nillable="true" minOccurs="0"/>
          <element name="T61s2_IAlt" type="decimal" nillable="true" minOccurs="0"/>
          <element name="T61_Tilskudsgrundlag" type="decimal" nillable="true" minOccurs="0"/>
        </sequence>
      </complexType>
      <complexType name="Tilskud62Type">
        <sequence>
          <element name="T62_FasefodringIndikator" type="cap:TristateBooleanType" minOccurs="0"/>
          <element name="T62_Kapacitet" type="decimal" nillable="true" minOccurs="0"/>
          <element name="T62_StandardMiljoeEffekt" type="decimal" nillable="true" minOccurs="0"/>
          <element name="T62_TeknologiensLevetid" type="decimal" nillable="true" minOccurs="0"/>
          <element name="T62_LoesningVaelger" type="integer" nillable="true" minOccurs="0"/>
          <element name="T62_LoesningVaelger2" type="integer" nillable="true" minOccurs="0"/>
          <element name="T62_LoesningVaelger3" type="integer" nillable="true" minOccurs="0"/>
          <element name="T62L1_StandardOmk" type="decimal" nillable="true" minOccurs="0"/>
          <element name="T62L1_Antal" type="integer" nillable="true" minOccurs="0"/>
          <element name="T62L1_IAlt" type="decimal" nillable="true" minOccurs="0"/>
          <element name="T62L2_StandardOmk" type="decimal" nillable="true" minOccurs="0"/>
          <element name="T62L2_Antal" type="integer" nillable="true" minOccurs="0"/>
          <element name="T62L2_IAlt" type="decimal" nillable="true" minOccurs="0"/>
          <element name="T62L3_StandardOmk" type="decimal" nillable="true" minOccurs="0"/>
          <element name="T62L3_Antal" type="integer" nillable="true" minOccurs="0"/>
          <element name="T62L3_IAlt" type="decimal" nillable="true" minOccurs="0"/>
          <element name="T62_Tilskudsgrundlag" type="decimal" nillable="true" minOccurs="0"/>
        </sequence>
      </complexType>
      <complexType name="Tilskud63Type">
        <sequence>
          <element name="T63_FasefodringIndikator" type="cap:TristateBooleanType" minOccurs="0"/>
          <element name="T63_Kapacitet" type="decimal" nillable="true" minOccurs="0"/>
          <element name="T63_StandardMiljoeEffekt" type="decimal" nillable="true" minOccurs="0"/>
          <element name="T63_TeknologiensLevetid" type="decimal" nillable="true" minOccurs="0"/>
          <element name="T63_LoesningVaelger" type="integer" nillable="true" minOccurs="0"/>
          <element name="T63_LoesningVaelger2" type="integer" nillable="true" minOccurs="0"/>
          <element name="T63_LoesningVaelger3" type="integer" nillable="true" minOccurs="0"/>
          <element name="T63L1_StandardOmk" type="decimal" nillable="true" minOccurs="0"/>
          <element name="T63L1_Antal" type="integer" nillable="true" minOccurs="0"/>
          <element name="T63L1_IAlt" type="decimal" nillable="true" minOccurs="0"/>
          <element name="T63L2_StandardOmk" type="decimal" nillable="true" minOccurs="0"/>
          <element name="T63L2_Antal" type="integer" nillable="true" minOccurs="0"/>
          <element name="T63L2_IAlt" type="decimal" nillable="true" minOccurs="0"/>
          <element name="T63L3_StandardOmk" type="decimal" nillable="true" minOccurs="0"/>
          <element name="T63L3_Antal" type="integer" nillable="true" minOccurs="0"/>
          <element name="T63L3_IAlt" type="decimal" nillable="true" minOccurs="0"/>
          <element name="T63_Tilskudsgrundlag" type="decimal" nillable="true" minOccurs="0"/>
        </sequence>
      </complexType>
      <complexType name="Tilskud64Type">
        <sequence>
          <element name="T64_GyllefosuringIndikator" type="cap:TristateBooleanType" minOccurs="0"/>
          <element name="T64_Kapacitet" type="decimal" nillable="true" minOccurs="0"/>
          <element name="T64_StandardMiljoeEffekt" type="decimal" nillable="true" minOccurs="0"/>
          <element name="T64_TeknologiensLevetid" type="decimal" nillable="true" minOccurs="0"/>
          <element name="T64_StandardOmk" type="decimal" nillable="true" minOccurs="0"/>
          <element name="T64_Antal" type="integer" nillable="true" minOccurs="0"/>
          <element name="T64_IAlt" type="decimal" nillable="true" minOccurs="0"/>
          <element name="T64_StandardOmkS2" type="decimal" nillable="true" minOccurs="0"/>
          <element name="T64_AntalS2" type="integer" nillable="true" minOccurs="0"/>
          <element name="T64_IAltS2" type="decimal" nillable="true" minOccurs="0"/>
          <element name="T64_StandardOmkS3" type="decimal" nillable="true" minOccurs="0"/>
          <element name="T64_AntalS3" type="integer" nillable="true" minOccurs="0"/>
          <element name="T64_IAltS3" type="decimal" nillable="true" minOccurs="0"/>
          <element name="T64_Tilskudsgrundlag" type="decimal" nillable="true" minOccurs="0"/>
        </sequence>
      </complexType>
      <complexType name="Tilskud65Type">
        <sequence>
          <element name="T65_FasefodringIndikator" type="cap:TristateBooleanType" minOccurs="0"/>
          <element name="T65_Kapacitet" type="decimal" nillable="true" minOccurs="0"/>
          <element name="T65_StandardMiljoeEffekt" type="decimal" nillable="true" minOccurs="0"/>
          <element name="T65_TeknologiensLevetid" type="decimal" nillable="true" minOccurs="0"/>
          <element name="T65_LoesningVaelger" type="integer" nillable="true" minOccurs="0"/>
          <element name="T65_LoesningVaelger2" type="integer" nillable="true" minOccurs="0"/>
          <element name="T65_LoesningVaelger3" type="integer" nillable="true" minOccurs="0"/>
          <element name="T65L1_StandardOmk" type="decimal" nillable="true" minOccurs="0"/>
          <element name="T65L1_Antal" type="decimal" nillable="true" minOccurs="0"/>
          <element name="T65L1_IAlt" type="decimal" nillable="true" minOccurs="0"/>
          <element name="T65L2_StandardOmk" type="decimal" nillable="true" minOccurs="0"/>
          <element name="T65L2_Antal" type="decimal" nillable="true" minOccurs="0"/>
          <element name="T65L2_IAlt" type="decimal" nillable="true" minOccurs="0"/>
          <element name="T65L3_StandardOmk" type="decimal" nillable="true" minOccurs="0"/>
          <element name="T65L3_Antal" type="decimal" nillable="true" minOccurs="0"/>
          <element name="T65L3_IAlt" type="decimal" nillable="true" minOccurs="0"/>
          <element name="T65_Tilskudsgrundlag" type="decimal" nillable="true" minOccurs="0"/>
        </sequence>
      </complexType>
      <complexType name="Tilskud66Type">
        <sequence>
          <element name="T66_FasefodringIndikator" type="cap:TristateBooleanType" minOccurs="0"/>
          <element name="T66_Kapacitet" type="decimal" nillable="true" minOccurs="0"/>
          <element name="T66_StandardMiljoeEffekt" type="decimal" nillable="true" minOccurs="0"/>
          <element name="T66_TeknologiensLevetid" type="decimal" nillable="true" minOccurs="0"/>
          <element name="T66_LoesningVaelger" type="integer" nillable="true" minOccurs="0"/>
          <element name="T66_LoesningVaelger2" type="integer" nillable="true" minOccurs="0"/>
          <element name="T66_LoesningVaelger3" type="integer" nillable="true" minOccurs="0"/>
          <element name="T66L1_StandardOmk" type="decimal" nillable="true" minOccurs="0"/>
          <element name="T66L1_Antal" type="decimal" nillable="true" minOccurs="0"/>
          <element name="T66L1_IAlt" type="decimal" nillable="true" minOccurs="0"/>
          <element name="T66L2_StandardOmk" type="decimal" nillable="true" minOccurs="0"/>
          <element name="T662_Antal" type="decimal" nillable="true" minOccurs="0"/>
          <element name="T66L2_IAlt" type="decimal" nillable="true" minOccurs="0"/>
          <element name="T66L3_StandardOmk" type="decimal" nillable="true" minOccurs="0"/>
          <element name="T66L3_Antal" type="decimal" nillable="true" minOccurs="0"/>
          <element name="T66L3_IAlt" type="decimal" nillable="true" minOccurs="0"/>
          <element name="T66_Tilskudsgrundlag" type="decimal" nillable="true" minOccurs="0"/>
        </sequence>
      </complexType>
      <complexType name="Tilskud67Type">
        <sequence>
          <element name="T67_FasefodringIndikator" type="cap:TristateBooleanType" minOccurs="0"/>
          <element name="T67_Kapacitet" type="decimal" nillable="true" minOccurs="0"/>
          <element name="T67_StandardMiljoeEffekt" type="decimal" nillable="true" minOccurs="0"/>
          <element name="T67_TeknologiensLevetid" type="decimal" nillable="true" minOccurs="0"/>
          <element name="T67_LoesningVaelger" type="integer" nillable="true" minOccurs="0"/>
          <element name="T67_LoesningVaelger2" type="integer" nillable="true" minOccurs="0"/>
          <element name="T67_LoesningVaelger3" type="integer" nillable="true" minOccurs="0"/>
          <element name="T67L1_StandardOmk" type="decimal" nillable="true" minOccurs="0"/>
          <element name="T67L1_Antal" type="decimal" nillable="true" minOccurs="0"/>
          <element name="T67L1_IAlt" type="decimal" nillable="true" minOccurs="0"/>
          <element name="T67L2_StandardOmk" type="decimal" nillable="true" minOccurs="0"/>
          <element name="T67L2_Antal" type="decimal" nillable="true" minOccurs="0"/>
          <element name="T67L2_IAlt" type="decimal" nillable="true" minOccurs="0"/>
          <element name="T67L3_StandardOmk" type="decimal" nillable="true" minOccurs="0"/>
          <element name="T67L3_Antal" type="decimal" nillable="true" minOccurs="0"/>
          <element name="T67L3_IAlt" type="decimal" nillable="true" minOccurs="0"/>
          <element name="T67_Tilskudsgrundlag" type="decimal" nillable="true" minOccurs="0"/>
        </sequence>
      </complexType>
      <complexType name="Tilskud68Type">
        <sequence>
          <element name="T68_GyllefosuringIndikator" type="cap:TristateBooleanType" minOccurs="0"/>
          <element name="T68_Kapacitet" type="decimal" nillable="true" minOccurs="0"/>
          <element name="T68_StandardMiljoeEffekt" type="decimal" nillable="true" minOccurs="0"/>
          <element name="T68_TeknologiensLevetid" type="decimal" nillable="true" minOccurs="0"/>
          <element name="T68_StandardOmk" type="decimal" nillable="true" minOccurs="0"/>
          <element name="T68_Antal" type="integer" nillable="true" minOccurs="0"/>
          <element name="T68_IAlt" type="decimal" nillable="true" minOccurs="0"/>
          <element name="T68_Tilskudsgrundlag" type="decimal" nillable="true" minOccurs="0"/>
        </sequence>
      </complexType>
      <complexType name="Tilskudsopgoerelse6Type">
        <sequence>
          <element name="T61_TilskudsgrundlagDKKSum" type="decimal" nillable="true" minOccurs="0"/>
          <element name="T61_TilsagnsbeloebDKKSum" type="decimal" nillable="true" minOccurs="0"/>
          <element name="T62_TilskudsgrundlagDKKSum" type="decimal" nillable="true" minOccurs="0"/>
          <element name="T62_TilsagnsbeloebDKKSum" type="decimal" nillable="true" minOccurs="0"/>
          <element name="T63_TilskudsgrundlagDKKSum" type="decimal" nillable="true" minOccurs="0"/>
          <element name="T63_TilsagnsbeloebDKKSum" type="decimal" nillable="true" minOccurs="0"/>
          <element name="T64_TilskudsgrundlagDKKSum" type="decimal" nillable="true" minOccurs="0"/>
          <element name="T64_TilsagnsbeloebDKKSum" type="decimal" nillable="true" minOccurs="0"/>
          <element name="T65_TilskudsgrundlagDKKSum" type="decimal" nillable="true" minOccurs="0"/>
          <element name="T65_TilsagnsbeloebDKKSum" type="decimal" nillable="true" minOccurs="0"/>
          <element name="T66_TilskudsgrundlagDKKSum" type="decimal" nillable="true" minOccurs="0"/>
          <element name="T66_TilsagnsbeloebDKKSum" type="decimal" nillable="true" minOccurs="0"/>
          <element name="T67_TilskudsgrundlagDKKSum" type="decimal" nillable="true" minOccurs="0"/>
          <element name="T67_TilsagnsbeloebDKKSum" type="decimal" nillable="true" minOccurs="0"/>
          <element name="T68_TilskudsgrundlagDKKSum" type="decimal" nillable="true" minOccurs="0"/>
          <element name="T68_TilsagnsbeloebDKKSum" type="decimal" nillable="true" minOccurs="0"/>
          <element name="I6_SamletTilskudsgrundlagDKKSum" type="decimal" nillable="true" minOccurs="0"/>
          <element name="I6_SamletTilsagnsbeloebDKKSum" type="decimal" nillable="true" minOccurs="0"/>
        </sequence>
      </complexType>
      <complexType name="StatistikType">
        <sequence>
          <element name="BedriftensEjerforholdIndikator" type="cap:TristateBooleanType"/>
          <element name="EjersKoenIndikator" type="cap:TristateBooleanType"/>
          <element name="EjersAlderIndikator" type="cap:TristateBooleanType"/>
          <element name="OekoElKonventionelIndikator" type="cap:TristateBooleanType"/>
          <element name="AntalHektar" type="string" nillable="true"/>
          <element name="LandbrugsSektor" type="string" nillable="true"/>
        </sequence>
      </complexType>
      <complexType name="ProjektdataType">
        <sequence>
          <element name="TempIndikator" type="cap:TristateBooleanType"/>
          <element name="EkstraFelter" type="cap:EkstraFelterType" minOccurs="0"/>
        </sequence>
      </complexType>
      <complexType name="StatistikTilEUType">
        <sequence>
          <element name="RegistreretSelskabIndikator" type="cap:TristateBooleanType" minOccurs="0"/>
          <element name="ErKvindeIndikator" type="cap:TristateBooleanType" minOccurs="0"/>
          <element name="Under40AarIndikator" type="cap:TristateBooleanType" minOccurs="0"/>
          <element name="ErOekologiskIndikator" type="cap:TristateBooleanType" minOccurs="0"/>
          <element name="SamletArealIntervaller" type="string" nillable="true"/>
          <element name="SektorAnsoegerTilhoerer" type="decimal" nillable="true"/>
        </sequence>
      </complexType>
      <complexType name="ArbejdskraftbehovType">
        <sequence>
          <element name="SamletHaFS" type="decimal" nillable="true" minOccurs="0"/>
          <element name="FaellesskemaSamletHAIndikator" type="cap:TristateBooleanType" nillable="true" minOccurs="0"/>
          <element name="SamletAntalTimerAfgroeder" type="decimal" nillable="true" minOccurs="0"/>
          <element name="SamletAntalTimerAfgroederIndikator" type="cap:TristateBooleanType" nillable="true" minOccurs="0"/>
          <element name="SamletAntalTimerHusdyr" type="decimal" nillable="true" minOccurs="0"/>
          <element name="SamletAntalTimerHusdyrIndikator" type="cap:TristateBooleanType" nillable="true" minOccurs="0"/>
          <element name="SamletAntalTimerHusdyrOgAfgroeder" type="decimal" nillable="true" minOccurs="0"/>
          <element name="SamletAntalTimerHusdyrOgAfgroederIndikator" type="cap:TristateBooleanType" nillable="true" minOccurs="0"/>
          <element name="SamletAntalTimerIkkeOpfylder" type="decimal" nillable="true" minOccurs="0"/>
          <element name="JournalnummerFS" type="string" nillable="true" minOccurs="0"/>
          <element name="OrdningsarFS" type="integer" nillable="true" minOccurs="0"/>
          <element name="ModtagetFSDato" type="date" nillable="true" minOccurs="0"/>
          <element name="DataHenteCHRDato" type="date" nillable="true" minOccurs="0"/>
          <element name="NormFSAfgroedeSamling" type="cap:NormFSAfgroedeSamlingType" nillable="true" minOccurs="0"/>
          <element name="NormFSAfgroedeSumSamling" type="cap:NormFSAfgroedeSumSamlingType" nillable="true" minOccurs="0"/>
          <element name="NormCHRSamling" type="cap:NormCHRSamlingType" nillable="true" minOccurs="0"/>
          <element name="NormCHRSumSamling" type="cap:NormCHRSumSamlingType" nillable="true" minOccurs="0"/>
        </sequence>
      </complexType>
      <complexType name="NormFSAfgroedeSamlingType">
        <sequence>
          <element name="NormFSAfgroede" type="cap:NormFSAfgroedeType" minOccurs="0" maxOccurs="unbounded"/>
        </sequence>
      </complexType>
      <complexType name="NormFSAfgroedeType">
        <sequence>
          <element name="NormKategori" type="string" nillable="true" minOccurs="0"/>
          <element name="AfgroedeKode" type="integer" nillable="true" minOccurs="0"/>
          <element name="Afgroede" type="string" nillable="true" minOccurs="0"/>
          <element name="Marknummer" type="string" nillable="true" minOccurs="0"/>
          <element name="Markbloknummer" type="string" nillable="true" minOccurs="0"/>
          <element name="ArealMarknummer" type="decimal" nillable="true" minOccurs="0"/>
          <element name="Ekstrafelter" type="cap:EkstrafelterType" nillable="true"/>
        </sequence>
      </complexType>
      <complexType name="NormFSAfgroedeSumSamlingType">
        <sequence>
          <element name="NormFSAfgroedeSum" type="cap:NormFSAfgroedeSumType" minOccurs="0" maxOccurs="unbounded"/>
        </sequence>
      </complexType>
      <complexType name="NormFSAfgroedeSumType">
        <sequence>
          <element name="NormKategoriSum" type="string" nillable="true" minOccurs="0"/>
          <element name="ArealPerNormkategoriSum" type="decimal" nillable="true" minOccurs="0"/>
          <element name="NormtimeSats" type="decimal" nillable="true" minOccurs="0"/>
          <element name="NormtimerPerKategoriSum" type="decimal" nillable="true" minOccurs="0"/>
          <element name="Ekstrafelter" type="cap:EkstrafelterType" nillable="true"/>
        </sequence>
      </complexType>
      <complexType name="NormCHRSamlingType">
        <sequence>
          <element name="NormCHR" type="cap:NormCHRType" minOccurs="0" maxOccurs="unbounded"/>
        </sequence>
      </complexType>
      <complexType name="NormCHRType">
        <sequence>
          <element name="HusdyrKategoriTekst" type="string" nillable="true"/>
          <element name="CHRNr" type="integer" nillable="true"/>
          <element name="BesaetningsNummer" type="integer" nillable="true"/>
          <element name="VirksomhedsartTekst" type="string" nillable="true"/>
          <element name="BesaetningsType" type="string" nillable="true"/>
          <element name="AntalDyr" type="integer" nillable="true"/>
          <element name="BeregnetAntalDyr" type="decimal" nillable="true"/>
          <element name="Ekstrafelter" type="cap:EkstrafelterType" nillable="true"/>
        </sequence>
      </complexType>
      <complexType name="NormCHRSumSamlingType">
        <sequence>
          <element name="NormCHRSum" type="cap:NormCHRSumType" minOccurs="0" maxOccurs="unbounded"/>
        </sequence>
      </complexType>
      <complexType name="NormCHRSumType">
        <sequence>
          <element name="HusdyrNormkategoriSum" type="string" nillable="true"/>
          <element name="HusdyrKategoriSum" type="decimal" nillable="true"/>
          <element name="HusdyrNormtimeSats" type="decimal" nillable="true"/>
          <element name="TimerHusdyrKategoriSum" type="decimal" nillable="true"/>
          <element name="Ekstrafelter" type="cap:EkstrafelterType" nillable="true"/>
        </sequence>
      </complexType>
      <complexType name="EkstrafelterGentagetSamlingType">
        <sequence>
          <element name="EkstrafelterGentagetType" type="cap:EkstrafelterType" minOccurs="0" maxOccurs="unbounded"/>
        </sequence>
      </complexType>
      <complexType name="EkstrafelterType">
        <sequence>
          <element name="String1" type="string" nillable="true" minOccurs="0"/>
          <element name="String2" type="string" nillable="true" minOccurs="0"/>
          <element name="String3" type="string" nillable="true" minOccurs="0"/>
          <element name="String4" type="string" nillable="true" minOccurs="0"/>
          <element name="String5" type="string" nillable="true" minOccurs="0"/>
          <element name="integer1" type="integer" nillable="true" minOccurs="0"/>
          <element name="integer2" type="integer" nillable="true" minOccurs="0"/>
          <element name="integer3" type="integer" nillable="true" minOccurs="0"/>
          <element name="integer4" type="integer" nillable="true" minOccurs="0"/>
          <element name="integer5" type="integer" nillable="true" minOccurs="0"/>
          <element name="Decimal1" type="decimal" nillable="true" minOccurs="0"/>
          <element name="Decimal2" type="decimal" nillable="true" minOccurs="0"/>
          <element name="Decimal3" type="decimal" nillable="true" minOccurs="0"/>
          <element name="Decimal4" type="decimal" nillable="true" minOccurs="0"/>
          <element name="Decimal5" type="decimal" nillable="true" minOccurs="0"/>
          <element name="Indikator1" type="cap:TristateBooleanType" minOccurs="0"/>
          <element name="Indikator2" type="cap:TristateBooleanType" minOccurs="0"/>
          <element name="Indikator3" type="cap:TristateBooleanType" minOccurs="0"/>
          <element name="Indikator4" type="cap:TristateBooleanType" minOccurs="0"/>
          <element name="Indikator5" type="cap:TristateBooleanType" minOccurs="0"/>
          <element name="Dato1" type="date" nillable="true"/>
          <element name="Dato2" type="date" nillable="true"/>
          <element name="Dato3" type="date" nillable="true"/>
          <element name="Dato4" type="date" nillable="true"/>
          <element name="Dato5" type="date" nillable="true"/>
        </sequence>
      </complexType>
      <complexType name="BilagType">
        <sequence>
          <element name="BemaerkningSamling" type="cap:BemaerkningSamlingType" minOccurs="0"/>
          <element name="TilbudSamling" type="cap:TilbudSamlingType" minOccurs="0"/>
          <element name="AntalTilbudIndsats1Bilag" type="integer" nillable="true" minOccurs="0"/>
          <element name="TilladelserSamling" type="cap:TilladelserSamlingType" minOccurs="0"/>
          <element name="AntalTilladelserBilag" type="integer" nillable="true" minOccurs="0"/>
          <element name="BilagEkstraFelter" type="cap:EkstraFelterType" minOccurs="0"/>
        </sequence>
      </complexType>
      <complexType name="BemaerkningSamlingType">
        <sequence>
          <element name="SeDokumenterNoden" type="string" nillable="true" minOccurs="0"/>
        </sequence>
      </complexType>
      <complexType name="TilbudSamlingType">
        <sequence>
          <element name="SeDokumenterNoden" type="string" nillable="true" minOccurs="0"/>
        </sequence>
      </complexType>
      <complexType name="TilladelserSamlingType">
        <sequence>
          <element name="SeDokumenterNoden" type="string" nillable="true" minOccurs="0"/>
        </sequence>
      </complexType>
      <complexType name="KlageType">
        <sequence>
          <element name="KlageSamling" type="cap:KlageSamlingType" minOccurs="0"/>
          <element name="KlageEkstraFelter" type="cap:EkstraFelterType" minOccurs="0"/>
        </sequence>
      </complexType>
      <complexType name="KlageSamlingType">
        <sequence>
          <element name="SeDokumenterNoden" type="string" nillable="true" minOccurs="0"/>
        </sequence>
      </complexType>
      <complexType name="EkstraFelterSamlingType">
        <sequence>
          <element name="EkstraFelter" type="cap:EkstraFelterType" minOccurs="0"/>
          <element name="GentagedeEkstraFelter" type="cap:EkstraFelterType" minOccurs="0" maxOccurs="unbounded"/>
        </sequence>
      </complexType>
      <complexType name="EkstraFelterType">
        <sequence>
          <element name="EkstraString1" type="string" nillable="true" minOccurs="0"/>
          <element name="EkstraString2" type="string" nillable="true" minOccurs="0"/>
          <element name="EkstraString3" type="string" nillable="true" minOccurs="0"/>
          <element name="EkstraString4" type="string" nillable="true" minOccurs="0"/>
          <element name="EkstraString5" type="string" nillable="true" minOccurs="0"/>
          <element name="EkstraString6" type="string" nillable="true" minOccurs="0"/>
          <element name="EkstraString7" type="string" nillable="true" minOccurs="0"/>
          <element name="EkstraString8" type="string" nillable="true" minOccurs="0"/>
          <element name="EkstraString9" type="string" nillable="true" minOccurs="0"/>
          <element name="EkstraString10" type="string" nillable="true" minOccurs="0"/>
          <element name="EkstraDecimal1" type="decimal" nillable="true" minOccurs="0"/>
          <element name="EkstraDecimal2" type="decimal" nillable="true" minOccurs="0"/>
          <element name="EkstraDecimal3" type="decimal" nillable="true" minOccurs="0"/>
          <element name="EkstraDecimal4" type="decimal" nillable="true" minOccurs="0"/>
          <element name="EkstraDecimal5" type="decimal" nillable="true" minOccurs="0"/>
          <element name="EkstraDecimal6" type="decimal" nillable="true" minOccurs="0"/>
          <element name="EkstraDecimal7" type="decimal" nillable="true" minOccurs="0"/>
          <element name="EkstraDecimal8" type="decimal" nillable="true" minOccurs="0"/>
          <element name="EkstraDecimal9" type="decimal" nillable="true" minOccurs="0"/>
          <element name="EkstraDecimal10" type="decimal" nillable="true" minOccurs="0"/>
          <element name="EkstraDato1" type="date" nillable="true" minOccurs="0"/>
          <element name="EkstraDato2" type="date" nillable="true" minOccurs="0"/>
          <element name="EkstraDato3" type="date" nillable="true" minOccurs="0"/>
          <element name="EkstraDato4" type="date" nillable="true" minOccurs="0"/>
          <element name="EkstraDato5" type="date" nillable="true" minOccurs="0"/>
          <element name="EkstraDato6" type="date" nillable="true" minOccurs="0"/>
          <element name="EkstraDato7" type="date" nillable="true" minOccurs="0"/>
          <element name="EkstraDato8" type="date" nillable="true" minOccurs="0"/>
          <element name="EkstraDato9" type="date" nillable="true" minOccurs="0"/>
          <element name="EkstraDato10" type="date" nillable="true" minOccurs="0"/>
          <element name="EkstraIndikator1" type="cap:TristateBooleanType" minOccurs="0"/>
          <element name="EkstraIndikator2" type="cap:TristateBooleanType" minOccurs="0"/>
          <element name="EkstraIndikator3" type="cap:TristateBooleanType" minOccurs="0"/>
          <element name="EkstraIndikator4" type="cap:TristateBooleanType" minOccurs="0"/>
          <element name="EkstraIndikator5" type="cap:TristateBooleanType" minOccurs="0"/>
          <element name="EkstraIndikator6" type="cap:TristateBooleanType" minOccurs="0"/>
          <element name="EkstraIndikator7" type="cap:TristateBooleanType" minOccurs="0"/>
          <element name="EkstraIndikator8" type="cap:TristateBooleanType" minOccurs="0"/>
          <element name="EkstraIndikator9" type="cap:TristateBooleanType" minOccurs="0"/>
          <element name="EkstraIndikator10" type="cap:TristateBooleanType" minOccurs="0"/>
          <element name="EkstraInteger1" type="integer" nillable="true" minOccurs="0"/>
          <element name="EkstraInteger2" type="integer" nillable="true" minOccurs="0"/>
          <element name="EkstraInteger3" type="integer" nillable="true" minOccurs="0"/>
          <element name="EkstraInteger4" type="integer" nillable="true" minOccurs="0"/>
          <element name="EkstraInteger5" type="integer" nillable="true" minOccurs="0"/>
          <element name="EkstraInteger6" type="integer" nillable="true" minOccurs="0"/>
          <element name="EkstraInteger7" type="integer" nillable="true" minOccurs="0"/>
          <element name="EkstraInteger8" type="integer" nillable="true" minOccurs="0"/>
          <element name="EkstraInteger9" type="integer" nillable="true" minOccurs="0"/>
          <element name="EkstraInteger10" type="integer" nillable="true" minOccurs="0"/>
        </sequence>
      </complexType>
      <complexType name="PlanNoegleType">
        <sequence>
          <element name="PlanVersionNummer" type="integer" nillable="true" minOccurs="0"/>
          <element name="PlanAarIdentifikator" type="cap:PlanAarIdentifikatorType" nillable="true"/>
          <element name="PlanTypeKode" type="cap:PlanTypeKodeType"/>
          <element name="PlanNavn" type="cap:PlanNavnType"/>
          <element name="CustomerKeyStructure" type="cap:CustomerKeyStructureType"/>
        </sequence>
      </complexType>
      <complexType name="SigneringsLinjeSamlingType">
        <sequence>
          <element name="SigneringsLinje" type="cap:SigneringsLinjeType" minOccurs="0" maxOccurs="unbounded"/>
        </sequence>
      </complexType>
      <complexType name="SigneringsLinjeType">
        <sequence>
          <element name="SigneringsTekst1" type="string" nillable="true"/>
          <element name="SigneringsTekstFremhaevetIndikator1" type="cap:TristateBooleanType"/>
          <element name="SigneringsTekst2" type="string" nillable="true"/>
          <element name="SigneringsTekstFremhaevetIndikator2" type="cap:TristateBooleanType"/>
          <element name="SigneringsTekst3" type="string" nillable="true"/>
          <element name="SigneringsTekstFremhaevetIndikator3" type="cap:TristateBooleanType"/>
          <element name="SigneringsTekst4" type="string" nillable="true"/>
          <element name="SigneringsTekstFremhaevetIndikator4" type="cap:TristateBooleanType"/>
        </sequence>
      </complexType>
      <complexType name="SigneringsTekstType">
        <sequence>
          <element name="SigneringsLinjeSamling" type="cap:SigneringsLinjeSamlingType" minOccurs="0"/>
        </sequence>
      </complexType>
      <complexType name="CustomerKeyStructureType">
        <sequence>
          <element name="CustomerPrimaryTypeName" type="string" nillable="true" minOccurs="0"/>
          <element name="CustomerSecondaryTypeName" type="string" nillable="true" minOccurs="0"/>
          <element name="CustomerPrimaryNumber" type="string" nillable="true" minOccurs="0"/>
          <element name="CustomerSecondaryNumber" type="string" nillable="true" minOccurs="0"/>
        </sequence>
      </complexType>
      <complexType name="DokumentationType">
        <sequence>
          <element name="Ansoeger_OverDragDok" type="cap:FilIndholdType" nillable="true" minOccurs="0"/>
          <element name="Projekt_TidlLignProjekterAMDok" type="cap:FilIndholdType" nillable="true" minOccurs="0"/>
          <element name="BemaerkningSamling" type="cap:DokuSamlingType" minOccurs="0"/>
          <element name="Bemaerkning830TimerSamling" type="cap:Bemaerkning830TimerSamlingType" minOccurs="0"/>
          <element name="TilbudSamling" type="cap:DokuSamlingType" minOccurs="0"/>
          <element name="TilladelseSamling" type="cap:DokuSamlingType" minOccurs="0"/>
          <element name="KlageSamling" type="cap:DokuSamlingType" minOccurs="0"/>
          <element name="EkstraFilIndhold1" type="cap:FilIndholdType" nillable="true" minOccurs="0"/>
          <element name="EkstraFilIndhold2" type="cap:FilIndholdType" nillable="true" minOccurs="0"/>
          <element name="EkstraDokuSamling" type="cap:DokuSamlingType" minOccurs="0"/>
        </sequence>
      </complexType>
      <complexType name="DokuSamlingType">
        <sequence>
          <element name="Dokument" type="cap:DokuType" minOccurs="0" maxOccurs="unbounded"/>
        </sequence>
      </complexType>
      <complexType name="DokuType">
        <sequence>
          <element name="DatoTid" type="dateTime" nillable="true"/>
          <element name="Beskrivelse" type="string" nillable="true"/>
          <element name="FilIndhold" type="cap:FilIndholdType" nillable="true"/>
          <element name="LaastIndikator" type="cap:TristateBooleanType"/>
          <element name="EkstraString1" type="string" nillable="true"/>
          <element name="EkstraString2" type="string" nillable="true"/>
          <element name="EkstraIndikator1" type="cap:TristateBooleanType"/>
          <element name="EkstraIndikator2" type="cap:TristateBooleanType"/>
        </sequence>
      </complexType>
      <complexType name="Bemaerkning830TimerSamlingType">
        <sequence>
          <element name="Bemaerkning830" type="cap:Bemaerkning830Type" minOccurs="0" maxOccurs="unbounded"/>
        </sequence>
      </complexType>
      <complexType name="Bemaerkning830Type">
        <sequence>
          <element name="BemaerkningDatoOgTidspunkt830" type="dateTime" nillable="true"/>
          <element name="BemaerkningTekst830" type="string" nillable="true"/>
          <element name="BemaerkDok830" type="cap:FilIndholdType" nillable="true" minOccurs="0"/>
          <element name="BemaerkningLaastIndikator830" type="cap:TristateBooleanType"/>
        </sequence>
      </complexType>
      <complexType name="SystemDataType">
        <annotation>
          <documentation>Indeholder elementer der identificerer skemainstansen unikt og i relation til en konkret sag. Disse felter udfyldes af workflowet, og kan ikke ændres af brugeren.</documentation>
        </annotation>
        <sequence>
          <element name="Ordning" type="string" minOccurs="0"/>
          <element name="Sagstype" type="string" minOccurs="0"/>
          <element name="OrdningsAar" type="string" minOccurs="0"/>
          <element name="JournalNummer" type="string" minOccurs="0"/>
          <element name="ModtagetDato" type="date" nillable="true" minOccurs="0"/>
          <element name="SkemaDataVersion" type="string" minOccurs="0"/>
          <element name="SkemaIdentifikation" type="cap:SkemaIdentifikationType" nillable="true" minOccurs="0"/>
          <element name="SkemaInfoPathVersion" type="string" minOccurs="0"/>
          <element name="PlanNoegle" type="cap:PlanNoegleType" minOccurs="0">
            <annotation>
              <documentation>Skal kun være i skemaer, der har integration til IMK</documentation>
            </annotation>
          </element>
        </sequence>
      </complexType>
      <simpleType name="AddressType">
        <restriction base="string">
          <minLength value="0"/>
          <maxLength value="255"/>
        </restriction>
      </simpleType>
      <simpleType name="CustomerNotificationPreferenceType">
        <restriction base="string"/>
      </simpleType>
      <simpleType name="EmailAddressType">
        <restriction base="string"/>
      </simpleType>
      <simpleType name="FilIndholdType">
        <restriction base="base64Binary"/>
      </simpleType>
      <simpleType name="FullNameType">
        <restriction base="string">
          <minLength value="0"/>
          <maxLength value="255"/>
        </restriction>
      </simpleType>
      <simpleType name="MobileNumberType">
        <restriction base="string"/>
      </simpleType>
      <simpleType name="PlanNavnType">
        <restriction base="string"/>
      </simpleType>
      <simpleType name="PlanTypeKodeType">
        <restriction base="string"/>
      </simpleType>
      <simpleType name="PlanAarIdentifikatorType">
        <restriction base="int"/>
      </simpleType>
      <simpleType name="SkemaIdentifikationType">
        <annotation>
          <documentation>Samtlige printede versioner af skemaer indeholder den unikke skemaidentifikation fra instansen af skemaet i bundtekst på den. Denne vil kunne bruges til at linke en papirversion af skema til den gemte elektroniske version og dermed til den sag som skemaet tilhører </documentation>
        </annotation>
        <restriction base="string">
          <maxLength value="45"/>
        </restriction>
      </simpleType>
      <simpleType name="TristateBooleanType">
        <restriction base="nonNegativeInteger">
          <minInclusive value="0"/>
          <maxInclusive value="2"/>
        </restriction>
      </simpleType>
    </schema>
  </Schema>
  <Map ID="2" Name="MT2019_Ansoegning_input" RootElement="MT2019_Ansoegning" SchemaID="Schema2" ShowImportExportValidationErrors="false" AutoFit="true" Append="false" PreserveSortAFLayout="true" PreserveFormat="true"/>
  <Map ID="1" Name="MT2019_Ansoegning_output" RootElement="MT2019_Ansoegnin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180975</xdr:rowOff>
    </xdr:from>
    <xdr:to>
      <xdr:col>19</xdr:col>
      <xdr:colOff>9525</xdr:colOff>
      <xdr:row>34</xdr:row>
      <xdr:rowOff>47625</xdr:rowOff>
    </xdr:to>
    <xdr:sp macro="" textlink="">
      <xdr:nvSpPr>
        <xdr:cNvPr id="2" name="Tekstfelt 1"/>
        <xdr:cNvSpPr txBox="1"/>
      </xdr:nvSpPr>
      <xdr:spPr>
        <a:xfrm>
          <a:off x="590550" y="180975"/>
          <a:ext cx="11001375" cy="634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600" b="1"/>
            <a:t>Introduktion til brug af regnearket</a:t>
          </a:r>
          <a:r>
            <a:rPr lang="da-DK" sz="1600" b="1" baseline="0"/>
            <a:t> Prioriteringsscore MTK19</a:t>
          </a:r>
        </a:p>
        <a:p>
          <a:endParaRPr lang="da-DK" sz="1100" baseline="0"/>
        </a:p>
        <a:p>
          <a:r>
            <a:rPr lang="da-DK" sz="1100" baseline="0"/>
            <a:t>Dette regneark kan anvendes til at beregne projekters omkostningseffektivitet og prioriteringsscore. Det anbefales at bruge dette regneark før man udarbejder ansøgningen i Tast selv-service. Før du går i gang, bør du gemme en kopi af regnearket. Du kan indtaste et projekt og gemme filen med resultatet, og indtaste et andet projekt i en ren version, som du henter på ny fra hjemmesiden.</a:t>
          </a:r>
        </a:p>
        <a:p>
          <a:endParaRPr lang="da-DK" sz="1100" baseline="0"/>
        </a:p>
        <a:p>
          <a:r>
            <a:rPr lang="da-DK" sz="1100" baseline="0"/>
            <a:t>Hver indsatsområde har en fane. Du klikker på det indsatsområde, som du skal bruge til dit projekt, én af de blå faner i bunden af siden. Her finder du alle teknologier som fremgår af teknologilisten (bekendtgørelsens bilag 1). De obligatoriske elementer, valgfrie elementer og løsninger fremgår for hver teknologi i en liste under 'E</a:t>
          </a:r>
          <a:r>
            <a:rPr lang="da-DK" sz="1100" b="1" baseline="0"/>
            <a:t>lement</a:t>
          </a:r>
          <a:r>
            <a:rPr lang="da-DK" sz="1100" baseline="0"/>
            <a:t>'. Du skal indtaste, hvor mange skt. der indgår i dit projekt og som du vil søge om tilskud til under </a:t>
          </a:r>
          <a:r>
            <a:rPr lang="da-DK" sz="1100" b="1" baseline="0"/>
            <a:t>'Antal'</a:t>
          </a:r>
        </a:p>
        <a:p>
          <a:endParaRPr lang="da-DK" sz="1100" baseline="0"/>
        </a:p>
        <a:p>
          <a:r>
            <a:rPr lang="da-DK" sz="1400" b="1" baseline="0"/>
            <a:t>Du skal </a:t>
          </a:r>
          <a:r>
            <a:rPr lang="da-DK" sz="1400" b="1" u="sng" baseline="0"/>
            <a:t>kun</a:t>
          </a:r>
          <a:r>
            <a:rPr lang="da-DK" sz="1400" b="1" baseline="0"/>
            <a:t> indsætte tal i </a:t>
          </a:r>
          <a:r>
            <a:rPr lang="da-DK" sz="1400" b="1" u="sng" baseline="0"/>
            <a:t>de gule felter</a:t>
          </a:r>
          <a:r>
            <a:rPr lang="da-DK" sz="1400" b="1" u="none" baseline="0"/>
            <a:t> </a:t>
          </a:r>
          <a:r>
            <a:rPr lang="da-DK" sz="1400" b="1" baseline="0"/>
            <a:t>i regnearket. </a:t>
          </a:r>
          <a:r>
            <a:rPr lang="da-DK" sz="1100" b="0" baseline="0"/>
            <a:t>For nogle teknologier er der også grå felter. Her skal du ikke indsatsse tal, disse tilpasser sig automatisk. </a:t>
          </a:r>
          <a:endParaRPr lang="da-DK" sz="1400" b="0" baseline="0"/>
        </a:p>
        <a:p>
          <a:endParaRPr lang="da-DK" sz="1100" b="1" baseline="0"/>
        </a:p>
        <a:p>
          <a:r>
            <a:rPr lang="da-DK" sz="1100" b="0"/>
            <a:t>Du</a:t>
          </a:r>
          <a:r>
            <a:rPr lang="da-DK" sz="1100" b="0" baseline="0"/>
            <a:t> kan se omkostningseffektiviteten og prioriteringsscore i den grå bjælke under sidste teknologi i indsatsområdet. Sum af miljøeffekt og sum af tilskudgrundlaget fremgår også, og alle 4 tal er fremhævet med blå baggrund.  Det er det nederste tal som er prioriteringsscoren ('Ansøgningens samlede score').</a:t>
          </a:r>
        </a:p>
        <a:p>
          <a:endParaRPr lang="da-DK" sz="1100" b="0" baseline="0"/>
        </a:p>
        <a:p>
          <a:r>
            <a:rPr lang="da-DK" sz="1100" b="0" baseline="0"/>
            <a:t>Prioriteringsscoren beregnes for alle teknologier tilsammen. Hvis du har indtastet et tal i én af teknologier, som alligevel ikke skal indgå i projektet, skal du huske at fjerne antallet igen for at få beregnet prioriteringsscoren korrekt. Prioriteringsscoren beregnes løbende som du intaster, tilføjer og fjerner teknologier og elementer.  </a:t>
          </a:r>
        </a:p>
        <a:p>
          <a:endParaRPr lang="da-DK" sz="1100" b="0" baseline="0"/>
        </a:p>
        <a:p>
          <a:endParaRPr lang="da-DK" sz="1100" b="0" baseline="0"/>
        </a:p>
        <a:p>
          <a:endParaRPr lang="da-DK" sz="1100" b="0" baseline="0"/>
        </a:p>
        <a:p>
          <a:r>
            <a:rPr lang="da-DK" sz="1100" b="0" i="1" baseline="0"/>
            <a:t>Regnearket er udarbejdet som et hjælpeværktøj til at understøtte ansøgerne i deres forberedelse ved ansøgning om tilskud under ordningen Miljøteknologi 2019 - Kvæg og Gartneri. Begrænsninger som fastlagt i bekendtgørelsen nr. 962 af 17. september 2019 er ikke aktive i regnearket. Landbrugsstyrelsen understreger, at brug af regnearket er på eget ansvar. Prioriteringsscoren som fremgår af dette regneark har ingen retsvirkning. </a:t>
          </a:r>
        </a:p>
        <a:p>
          <a:endParaRPr lang="da-DK" sz="1100" b="0" baseline="0"/>
        </a:p>
        <a:p>
          <a:endParaRPr lang="da-DK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23</xdr:row>
      <xdr:rowOff>0</xdr:rowOff>
    </xdr:from>
    <xdr:to>
      <xdr:col>13</xdr:col>
      <xdr:colOff>2143125</xdr:colOff>
      <xdr:row>34</xdr:row>
      <xdr:rowOff>180975</xdr:rowOff>
    </xdr:to>
    <xdr:sp macro="" textlink="">
      <xdr:nvSpPr>
        <xdr:cNvPr id="2" name="Tekstfelt 1"/>
        <xdr:cNvSpPr txBox="1"/>
      </xdr:nvSpPr>
      <xdr:spPr>
        <a:xfrm>
          <a:off x="12134850" y="4848225"/>
          <a:ext cx="3609975" cy="23717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1.4 Fasefodring med kraftfoder - tips til at</a:t>
          </a:r>
          <a:r>
            <a:rPr lang="da-DK" sz="1100" b="1" baseline="0"/>
            <a:t> udfylde denne</a:t>
          </a:r>
          <a:endParaRPr lang="da-DK" sz="1100" b="1"/>
        </a:p>
        <a:p>
          <a:endParaRPr lang="da-DK" sz="1100"/>
        </a:p>
        <a:p>
          <a:r>
            <a:rPr lang="da-DK" sz="1100"/>
            <a:t>Hver løsning består</a:t>
          </a:r>
          <a:r>
            <a:rPr lang="da-DK" sz="1100" baseline="0"/>
            <a:t> af en fodersnegl og en kraftfodersilo. </a:t>
          </a:r>
        </a:p>
        <a:p>
          <a:endParaRPr lang="da-DK" sz="1100" baseline="0"/>
        </a:p>
        <a:p>
          <a:r>
            <a:rPr lang="da-DK" sz="1100" b="1" baseline="0"/>
            <a:t>1)</a:t>
          </a:r>
          <a:r>
            <a:rPr lang="da-DK" sz="1100" baseline="0"/>
            <a:t> Angiv først hvor mange stk. af hver løsning der skal indgå i projektet (Kolonne E, række 32, 33 og 34). </a:t>
          </a:r>
        </a:p>
        <a:p>
          <a:endParaRPr lang="da-DK" sz="1100" baseline="0"/>
        </a:p>
        <a:p>
          <a:r>
            <a:rPr lang="da-DK" sz="1100" b="1" baseline="0"/>
            <a:t>2)</a:t>
          </a:r>
          <a:r>
            <a:rPr lang="da-DK" sz="1100" baseline="0"/>
            <a:t> Herefter angiver du i E29, hvor mange m</a:t>
          </a:r>
          <a:r>
            <a:rPr lang="da-DK" sz="1100" baseline="30000"/>
            <a:t>3</a:t>
          </a:r>
          <a:r>
            <a:rPr lang="da-DK" sz="1100" baseline="0"/>
            <a:t> siloerne indeholder i alt, for alle løsninger tilsammen. </a:t>
          </a:r>
        </a:p>
        <a:p>
          <a:endParaRPr lang="da-DK" sz="1100" baseline="0"/>
        </a:p>
        <a:p>
          <a:r>
            <a:rPr lang="da-DK" sz="1100" b="1" baseline="0"/>
            <a:t>3)</a:t>
          </a:r>
          <a:r>
            <a:rPr lang="da-DK" sz="1100" baseline="0"/>
            <a:t> Angiv til sidst, hvor mange foderkrybbe eller kraftfoderautomater indgår i projektet. Disse er valgfri, så man behøver ikke at lade dem indgå i projektet. </a:t>
          </a:r>
          <a:endParaRPr lang="da-DK" sz="1100"/>
        </a:p>
      </xdr:txBody>
    </xdr:sp>
    <xdr:clientData/>
  </xdr:twoCellAnchor>
  <xdr:twoCellAnchor>
    <xdr:from>
      <xdr:col>11</xdr:col>
      <xdr:colOff>219075</xdr:colOff>
      <xdr:row>47</xdr:row>
      <xdr:rowOff>0</xdr:rowOff>
    </xdr:from>
    <xdr:to>
      <xdr:col>13</xdr:col>
      <xdr:colOff>2219325</xdr:colOff>
      <xdr:row>60</xdr:row>
      <xdr:rowOff>0</xdr:rowOff>
    </xdr:to>
    <xdr:sp macro="" textlink="">
      <xdr:nvSpPr>
        <xdr:cNvPr id="5" name="Tekstfelt 4"/>
        <xdr:cNvSpPr txBox="1"/>
      </xdr:nvSpPr>
      <xdr:spPr>
        <a:xfrm>
          <a:off x="12211050" y="9715500"/>
          <a:ext cx="3609975" cy="2667000"/>
        </a:xfrm>
        <a:prstGeom prst="rect">
          <a:avLst/>
        </a:prstGeom>
        <a:solidFill>
          <a:sysClr val="window" lastClr="FFFFFF"/>
        </a:solidFill>
        <a:ln w="158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1.7 Udstyr til automatisk fodring med fuldfoder - tips til at udfylde denne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1)</a:t>
          </a:r>
          <a:r>
            <a:rPr kumimoji="0" lang="da-DK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Angiv først hvor mange stk. af hver løsning der skal indgå i projektet (Kolonne E, række 50 og 54). Vælger du 1 stk. løsning B og 1. stk. løsning c, skal antal i E54 være 2.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2)</a:t>
          </a:r>
          <a:r>
            <a:rPr kumimoji="0" lang="da-DK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Hvis du vælger løsning B eller C angiver du i E53, hvor mange m</a:t>
          </a:r>
          <a:r>
            <a:rPr kumimoji="0" lang="da-DK" sz="1100" b="0" i="0" u="none" strike="noStrike" kern="0" cap="none" spc="0" normalizeH="0" baseline="3000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</a:t>
          </a:r>
          <a:r>
            <a:rPr kumimoji="0" lang="da-DK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foderblandere indeholder i alt, for alle løsninger tilsammen.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3)</a:t>
          </a:r>
          <a:r>
            <a:rPr kumimoji="0" lang="da-DK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Angiv til sidst, hvor mange påslag/fodermagasiner indgår i projektet i E55 og hvor mange m3 disse er på i E56. Disse er valgfri, så man behøver ikke at lade dem indgå i projektet.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20</xdr:row>
      <xdr:rowOff>9525</xdr:rowOff>
    </xdr:from>
    <xdr:to>
      <xdr:col>13</xdr:col>
      <xdr:colOff>2352675</xdr:colOff>
      <xdr:row>33</xdr:row>
      <xdr:rowOff>95250</xdr:rowOff>
    </xdr:to>
    <xdr:sp macro="" textlink="">
      <xdr:nvSpPr>
        <xdr:cNvPr id="4" name="Tekstfelt 3"/>
        <xdr:cNvSpPr txBox="1"/>
      </xdr:nvSpPr>
      <xdr:spPr>
        <a:xfrm>
          <a:off x="13392150" y="4295775"/>
          <a:ext cx="3609975" cy="2667000"/>
        </a:xfrm>
        <a:prstGeom prst="rect">
          <a:avLst/>
        </a:prstGeom>
        <a:solidFill>
          <a:sysClr val="window" lastClr="FFFFFF"/>
        </a:solidFill>
        <a:ln w="158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2.4 Udstyr til automatisk fodring med fuldfoder - tips til at udfylde denne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1)</a:t>
          </a:r>
          <a:r>
            <a:rPr kumimoji="0" lang="da-DK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Angiv først hvor mange stk. af hver løsning der skal indgå i projektet (Kolonne E, række 23 og 27). Vælger du 1 stk. løsning B og 1. stk. løsning c, skal antal i E27 være 2.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2)</a:t>
          </a:r>
          <a:r>
            <a:rPr kumimoji="0" lang="da-DK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Hvis du vælger løsning B eller C angiver du i E26, hvor mange m</a:t>
          </a:r>
          <a:r>
            <a:rPr kumimoji="0" lang="da-DK" sz="1100" b="0" i="0" u="none" strike="noStrike" kern="0" cap="none" spc="0" normalizeH="0" baseline="3000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</a:t>
          </a:r>
          <a:r>
            <a:rPr kumimoji="0" lang="da-DK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foderblandere indeholder i alt, for alle løsninger tilsammen.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3)</a:t>
          </a:r>
          <a:r>
            <a:rPr kumimoji="0" lang="da-DK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Angiv til sidst, hvor mange påslag/fodermagasiner indgår i projektet i E28 og hvor mange m3 disse er på i E29. Disse er valgfri, så man behøver ikke at lade dem indgå i projektet.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C39" sqref="C39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  <pageSetUpPr fitToPage="1"/>
  </sheetPr>
  <dimension ref="A1:K67"/>
  <sheetViews>
    <sheetView showGridLines="0" zoomScaleNormal="100" workbookViewId="0"/>
  </sheetViews>
  <sheetFormatPr defaultColWidth="9.140625" defaultRowHeight="15" outlineLevelCol="1"/>
  <cols>
    <col min="1" max="1" width="94.5703125" style="3" customWidth="1"/>
    <col min="2" max="2" width="11" style="14" bestFit="1" customWidth="1"/>
    <col min="3" max="3" width="14" style="14" bestFit="1" customWidth="1"/>
    <col min="4" max="4" width="23.85546875" style="3" bestFit="1" customWidth="1"/>
    <col min="5" max="5" width="12.5703125" style="3" customWidth="1"/>
    <col min="6" max="6" width="9.28515625" style="15" hidden="1" customWidth="1" outlineLevel="1"/>
    <col min="7" max="7" width="13" style="15" hidden="1" customWidth="1" outlineLevel="1"/>
    <col min="8" max="8" width="7.5703125" style="15" hidden="1" customWidth="1" outlineLevel="1"/>
    <col min="9" max="9" width="17.7109375" style="63" hidden="1" customWidth="1" outlineLevel="1"/>
    <col min="10" max="10" width="21.140625" style="58" hidden="1" customWidth="1" outlineLevel="1"/>
    <col min="11" max="11" width="23.85546875" style="3" bestFit="1" customWidth="1" collapsed="1"/>
    <col min="12" max="12" width="15" style="3" customWidth="1"/>
    <col min="13" max="13" width="9.140625" style="3"/>
    <col min="14" max="14" width="42" style="3" customWidth="1"/>
    <col min="15" max="15" width="19.5703125" style="3" bestFit="1" customWidth="1"/>
    <col min="16" max="16" width="16.42578125" style="3" customWidth="1"/>
    <col min="17" max="17" width="18.28515625" style="3" customWidth="1"/>
    <col min="18" max="18" width="16.140625" style="3" customWidth="1"/>
    <col min="19" max="16384" width="9.140625" style="3"/>
  </cols>
  <sheetData>
    <row r="1" spans="1:11" s="57" customFormat="1" ht="28.5">
      <c r="A1" s="10" t="s">
        <v>34</v>
      </c>
      <c r="B1" s="11"/>
      <c r="C1" s="11"/>
      <c r="D1" s="12"/>
      <c r="E1" s="12"/>
      <c r="F1" s="13"/>
      <c r="G1" s="13"/>
      <c r="H1" s="13"/>
      <c r="I1" s="62"/>
      <c r="J1" s="71"/>
      <c r="K1" s="12"/>
    </row>
    <row r="2" spans="1:11" ht="15.75" thickBot="1"/>
    <row r="3" spans="1:11" ht="21.75" thickBot="1">
      <c r="A3" s="4" t="s">
        <v>3</v>
      </c>
      <c r="B3" s="5"/>
      <c r="C3" s="47"/>
      <c r="D3" s="5"/>
      <c r="E3" s="47"/>
      <c r="F3" s="8"/>
      <c r="G3" s="8"/>
      <c r="H3" s="8"/>
      <c r="I3" s="64"/>
      <c r="J3" s="72"/>
      <c r="K3" s="47"/>
    </row>
    <row r="4" spans="1:11">
      <c r="A4" s="35" t="s">
        <v>136</v>
      </c>
      <c r="B4" s="36" t="s">
        <v>91</v>
      </c>
      <c r="C4" s="36" t="s">
        <v>92</v>
      </c>
      <c r="D4" s="37" t="s">
        <v>1</v>
      </c>
      <c r="E4" s="37" t="s">
        <v>12</v>
      </c>
      <c r="F4" s="38" t="s">
        <v>11</v>
      </c>
      <c r="G4" s="38" t="s">
        <v>13</v>
      </c>
      <c r="H4" s="38" t="s">
        <v>14</v>
      </c>
      <c r="I4" s="65" t="s">
        <v>93</v>
      </c>
      <c r="J4" s="65" t="s">
        <v>95</v>
      </c>
      <c r="K4" s="37" t="s">
        <v>114</v>
      </c>
    </row>
    <row r="5" spans="1:11">
      <c r="A5" s="32" t="s">
        <v>137</v>
      </c>
      <c r="B5" s="33">
        <f>SUM(C5*E5)</f>
        <v>0</v>
      </c>
      <c r="C5" s="61">
        <v>700000</v>
      </c>
      <c r="D5" s="42" t="s">
        <v>2</v>
      </c>
      <c r="E5" s="43">
        <v>0</v>
      </c>
      <c r="F5" s="44">
        <v>428</v>
      </c>
      <c r="G5" s="44">
        <v>4.22</v>
      </c>
      <c r="H5" s="44">
        <v>15</v>
      </c>
      <c r="I5" s="66">
        <f>(E5*F5)*G5*H5</f>
        <v>0</v>
      </c>
      <c r="J5" s="74" t="e">
        <f>+(E5)*(G5*H5)/(B5/F5)</f>
        <v>#DIV/0!</v>
      </c>
      <c r="K5" s="42"/>
    </row>
    <row r="6" spans="1:11">
      <c r="A6" s="22" t="s">
        <v>28</v>
      </c>
      <c r="B6" s="41">
        <f>SUM(B5)</f>
        <v>0</v>
      </c>
      <c r="C6" s="41"/>
      <c r="D6" s="28"/>
      <c r="E6" s="29"/>
      <c r="F6" s="30"/>
      <c r="G6" s="30"/>
      <c r="H6" s="45"/>
      <c r="I6" s="67">
        <f>SUM(I5)</f>
        <v>0</v>
      </c>
      <c r="J6" s="75"/>
      <c r="K6" s="28"/>
    </row>
    <row r="7" spans="1:11" ht="15.75" thickBot="1"/>
    <row r="8" spans="1:11" ht="21.75" thickBot="1">
      <c r="A8" s="4" t="s">
        <v>4</v>
      </c>
      <c r="B8" s="5"/>
      <c r="C8" s="47"/>
      <c r="D8" s="5"/>
      <c r="E8" s="47"/>
      <c r="F8" s="8"/>
      <c r="G8" s="8"/>
      <c r="H8" s="8"/>
      <c r="I8" s="64"/>
      <c r="J8" s="72"/>
      <c r="K8" s="47"/>
    </row>
    <row r="9" spans="1:11" ht="15" customHeight="1">
      <c r="A9" s="16" t="s">
        <v>134</v>
      </c>
      <c r="B9" s="36" t="s">
        <v>91</v>
      </c>
      <c r="C9" s="36" t="s">
        <v>92</v>
      </c>
      <c r="D9" s="7" t="s">
        <v>1</v>
      </c>
      <c r="E9" s="37" t="s">
        <v>12</v>
      </c>
      <c r="F9" s="9" t="s">
        <v>11</v>
      </c>
      <c r="G9" s="9" t="s">
        <v>13</v>
      </c>
      <c r="H9" s="9" t="s">
        <v>14</v>
      </c>
      <c r="I9" s="65" t="s">
        <v>93</v>
      </c>
      <c r="J9" s="73"/>
      <c r="K9" s="7"/>
    </row>
    <row r="10" spans="1:11">
      <c r="A10" s="17" t="s">
        <v>16</v>
      </c>
      <c r="B10" s="33">
        <f>SUM(C10*E10)</f>
        <v>0</v>
      </c>
      <c r="C10" s="18">
        <v>7400</v>
      </c>
      <c r="D10" s="17" t="s">
        <v>24</v>
      </c>
      <c r="E10" s="19">
        <v>0</v>
      </c>
      <c r="F10" s="20">
        <v>9.4</v>
      </c>
      <c r="G10" s="20">
        <v>1.6</v>
      </c>
      <c r="H10" s="20">
        <v>15</v>
      </c>
      <c r="I10" s="68">
        <f>(E10*F10)*G10*H10</f>
        <v>0</v>
      </c>
      <c r="J10" s="76" t="e">
        <f>+(E10)*(G10*H10)/(B10/F10)</f>
        <v>#DIV/0!</v>
      </c>
      <c r="K10" s="17"/>
    </row>
    <row r="11" spans="1:11">
      <c r="A11" s="17" t="s">
        <v>17</v>
      </c>
      <c r="B11" s="33">
        <f t="shared" ref="B11:B13" si="0">SUM(C11*E11)</f>
        <v>0</v>
      </c>
      <c r="C11" s="18">
        <v>8200</v>
      </c>
      <c r="D11" s="17" t="s">
        <v>25</v>
      </c>
      <c r="E11" s="19">
        <v>0</v>
      </c>
      <c r="F11" s="20"/>
      <c r="G11" s="20"/>
      <c r="H11" s="20"/>
      <c r="I11" s="68"/>
      <c r="J11" s="76"/>
      <c r="K11" s="17"/>
    </row>
    <row r="12" spans="1:11">
      <c r="A12" s="17" t="s">
        <v>18</v>
      </c>
      <c r="B12" s="33">
        <f t="shared" si="0"/>
        <v>0</v>
      </c>
      <c r="C12" s="18">
        <v>38100</v>
      </c>
      <c r="D12" s="17" t="s">
        <v>26</v>
      </c>
      <c r="E12" s="19">
        <v>0</v>
      </c>
      <c r="F12" s="20"/>
      <c r="G12" s="20"/>
      <c r="H12" s="20"/>
      <c r="I12" s="68"/>
      <c r="J12" s="76"/>
      <c r="K12" s="17"/>
    </row>
    <row r="13" spans="1:11">
      <c r="A13" s="23" t="s">
        <v>19</v>
      </c>
      <c r="B13" s="33">
        <f t="shared" si="0"/>
        <v>0</v>
      </c>
      <c r="C13" s="24">
        <v>94000</v>
      </c>
      <c r="D13" s="23" t="s">
        <v>26</v>
      </c>
      <c r="E13" s="25">
        <v>0</v>
      </c>
      <c r="F13" s="26"/>
      <c r="G13" s="26"/>
      <c r="H13" s="26"/>
      <c r="I13" s="69"/>
      <c r="J13" s="77"/>
      <c r="K13" s="23"/>
    </row>
    <row r="14" spans="1:11">
      <c r="A14" s="22" t="s">
        <v>28</v>
      </c>
      <c r="B14" s="41">
        <f>SUM(B10:B13)</f>
        <v>0</v>
      </c>
      <c r="C14" s="41"/>
      <c r="D14" s="28"/>
      <c r="E14" s="29"/>
      <c r="F14" s="30"/>
      <c r="G14" s="30"/>
      <c r="H14" s="45"/>
      <c r="I14" s="67">
        <f>SUM(I10:I13)</f>
        <v>0</v>
      </c>
      <c r="J14" s="75"/>
      <c r="K14" s="28"/>
    </row>
    <row r="15" spans="1:11" ht="15.75" thickBot="1">
      <c r="B15" s="3"/>
      <c r="C15" s="3"/>
    </row>
    <row r="16" spans="1:11" ht="21.75" thickBot="1">
      <c r="A16" s="4" t="s">
        <v>5</v>
      </c>
      <c r="B16" s="5"/>
      <c r="C16" s="47"/>
      <c r="D16" s="5"/>
      <c r="E16" s="47"/>
      <c r="F16" s="8"/>
      <c r="G16" s="8"/>
      <c r="H16" s="8"/>
      <c r="I16" s="64"/>
      <c r="J16" s="72"/>
      <c r="K16" s="47"/>
    </row>
    <row r="17" spans="1:11">
      <c r="A17" s="35" t="s">
        <v>135</v>
      </c>
      <c r="B17" s="36" t="s">
        <v>91</v>
      </c>
      <c r="C17" s="36" t="s">
        <v>92</v>
      </c>
      <c r="D17" s="37" t="s">
        <v>1</v>
      </c>
      <c r="E17" s="37" t="s">
        <v>12</v>
      </c>
      <c r="F17" s="38" t="s">
        <v>11</v>
      </c>
      <c r="G17" s="38" t="s">
        <v>13</v>
      </c>
      <c r="H17" s="38" t="s">
        <v>14</v>
      </c>
      <c r="I17" s="65" t="s">
        <v>93</v>
      </c>
      <c r="J17" s="73"/>
      <c r="K17" s="37"/>
    </row>
    <row r="18" spans="1:11">
      <c r="A18" s="17" t="s">
        <v>138</v>
      </c>
      <c r="B18" s="33">
        <f>SUM(C18*E18)</f>
        <v>0</v>
      </c>
      <c r="C18" s="18">
        <v>26900</v>
      </c>
      <c r="D18" s="17" t="s">
        <v>27</v>
      </c>
      <c r="E18" s="19">
        <v>0</v>
      </c>
      <c r="F18" s="20">
        <v>9.4</v>
      </c>
      <c r="G18" s="20">
        <v>1.6</v>
      </c>
      <c r="H18" s="20">
        <v>15</v>
      </c>
      <c r="I18" s="68">
        <f>(E18*F18)*G18*H18</f>
        <v>0</v>
      </c>
      <c r="J18" s="76" t="e">
        <f>+(E18)*(G18*H18)/(B18/F18)</f>
        <v>#DIV/0!</v>
      </c>
      <c r="K18" s="17"/>
    </row>
    <row r="19" spans="1:11">
      <c r="A19" s="17" t="s">
        <v>17</v>
      </c>
      <c r="B19" s="33">
        <f t="shared" ref="B19:B21" si="1">SUM(C19*E19)</f>
        <v>0</v>
      </c>
      <c r="C19" s="18">
        <v>8200</v>
      </c>
      <c r="D19" s="17" t="s">
        <v>25</v>
      </c>
      <c r="E19" s="19">
        <v>0</v>
      </c>
      <c r="F19" s="20"/>
      <c r="G19" s="20"/>
      <c r="H19" s="20"/>
      <c r="I19" s="68"/>
      <c r="J19" s="76"/>
      <c r="K19" s="17"/>
    </row>
    <row r="20" spans="1:11">
      <c r="A20" s="17" t="s">
        <v>18</v>
      </c>
      <c r="B20" s="33">
        <f t="shared" si="1"/>
        <v>0</v>
      </c>
      <c r="C20" s="18">
        <v>38100</v>
      </c>
      <c r="D20" s="17" t="s">
        <v>26</v>
      </c>
      <c r="E20" s="19">
        <v>0</v>
      </c>
      <c r="F20" s="20"/>
      <c r="G20" s="20"/>
      <c r="H20" s="20"/>
      <c r="I20" s="68"/>
      <c r="J20" s="76"/>
      <c r="K20" s="17"/>
    </row>
    <row r="21" spans="1:11">
      <c r="A21" s="17" t="s">
        <v>19</v>
      </c>
      <c r="B21" s="33">
        <f t="shared" si="1"/>
        <v>0</v>
      </c>
      <c r="C21" s="24">
        <v>94000</v>
      </c>
      <c r="D21" s="23" t="s">
        <v>26</v>
      </c>
      <c r="E21" s="25">
        <v>0</v>
      </c>
      <c r="F21" s="26"/>
      <c r="G21" s="26"/>
      <c r="H21" s="26"/>
      <c r="I21" s="69"/>
      <c r="J21" s="77"/>
      <c r="K21" s="23"/>
    </row>
    <row r="22" spans="1:11">
      <c r="A22" s="22" t="s">
        <v>28</v>
      </c>
      <c r="B22" s="41">
        <f>SUM(B18:B21)</f>
        <v>0</v>
      </c>
      <c r="C22" s="41"/>
      <c r="D22" s="28"/>
      <c r="E22" s="29"/>
      <c r="F22" s="30"/>
      <c r="G22" s="30"/>
      <c r="H22" s="45"/>
      <c r="I22" s="67">
        <f>SUM(I18:I21)</f>
        <v>0</v>
      </c>
      <c r="J22" s="75"/>
      <c r="K22" s="28"/>
    </row>
    <row r="23" spans="1:11" ht="15.75" thickBot="1"/>
    <row r="24" spans="1:11" ht="21.75" thickBot="1">
      <c r="A24" s="4" t="s">
        <v>6</v>
      </c>
      <c r="B24" s="5"/>
      <c r="C24" s="47"/>
      <c r="D24" s="5"/>
      <c r="E24" s="47"/>
      <c r="F24" s="8"/>
      <c r="G24" s="8"/>
      <c r="H24" s="8"/>
      <c r="I24" s="64"/>
      <c r="J24" s="72"/>
      <c r="K24" s="47"/>
    </row>
    <row r="25" spans="1:11">
      <c r="A25" s="35" t="s">
        <v>134</v>
      </c>
      <c r="B25" s="36" t="s">
        <v>91</v>
      </c>
      <c r="C25" s="36" t="s">
        <v>92</v>
      </c>
      <c r="D25" s="37" t="s">
        <v>1</v>
      </c>
      <c r="E25" s="37" t="s">
        <v>12</v>
      </c>
      <c r="F25" s="38" t="s">
        <v>11</v>
      </c>
      <c r="G25" s="38" t="s">
        <v>13</v>
      </c>
      <c r="H25" s="38" t="s">
        <v>14</v>
      </c>
      <c r="I25" s="65" t="s">
        <v>93</v>
      </c>
      <c r="J25" s="73"/>
      <c r="K25" s="37"/>
    </row>
    <row r="26" spans="1:11">
      <c r="A26" s="17" t="s">
        <v>115</v>
      </c>
      <c r="B26" s="33">
        <f>SUM(C26*E26)</f>
        <v>46000</v>
      </c>
      <c r="C26" s="18">
        <v>46000</v>
      </c>
      <c r="D26" s="17" t="s">
        <v>20</v>
      </c>
      <c r="E26" s="101">
        <v>1</v>
      </c>
      <c r="F26" s="20"/>
      <c r="G26" s="20"/>
      <c r="H26" s="20"/>
      <c r="I26" s="68"/>
      <c r="J26" s="76"/>
      <c r="K26" s="17"/>
    </row>
    <row r="27" spans="1:11">
      <c r="A27" s="17" t="s">
        <v>116</v>
      </c>
      <c r="B27" s="33">
        <f t="shared" ref="B27:B31" si="2">SUM(C27*E27)</f>
        <v>64000</v>
      </c>
      <c r="C27" s="18">
        <v>64000</v>
      </c>
      <c r="D27" s="17" t="s">
        <v>20</v>
      </c>
      <c r="E27" s="101">
        <v>1</v>
      </c>
      <c r="F27" s="20"/>
      <c r="G27" s="20"/>
      <c r="H27" s="20"/>
      <c r="I27" s="68"/>
      <c r="J27" s="76"/>
      <c r="K27" s="17"/>
    </row>
    <row r="28" spans="1:11">
      <c r="A28" s="17" t="s">
        <v>117</v>
      </c>
      <c r="B28" s="33">
        <f t="shared" si="2"/>
        <v>65000</v>
      </c>
      <c r="C28" s="18">
        <v>65000</v>
      </c>
      <c r="D28" s="17" t="s">
        <v>21</v>
      </c>
      <c r="E28" s="101">
        <v>1</v>
      </c>
      <c r="F28" s="20"/>
      <c r="G28" s="20"/>
      <c r="H28" s="20"/>
      <c r="I28" s="68"/>
      <c r="J28" s="76"/>
      <c r="K28" s="17"/>
    </row>
    <row r="29" spans="1:11">
      <c r="A29" s="17" t="s">
        <v>118</v>
      </c>
      <c r="B29" s="33">
        <f t="shared" si="2"/>
        <v>0</v>
      </c>
      <c r="C29" s="24">
        <v>4500</v>
      </c>
      <c r="D29" s="23" t="s">
        <v>113</v>
      </c>
      <c r="E29" s="25">
        <v>0</v>
      </c>
      <c r="F29" s="26"/>
      <c r="G29" s="26"/>
      <c r="H29" s="26"/>
      <c r="I29" s="69"/>
      <c r="J29" s="77"/>
      <c r="K29" s="23" t="s">
        <v>106</v>
      </c>
    </row>
    <row r="30" spans="1:11">
      <c r="A30" s="17" t="s">
        <v>119</v>
      </c>
      <c r="B30" s="33">
        <f t="shared" si="2"/>
        <v>0</v>
      </c>
      <c r="C30" s="24">
        <v>22000</v>
      </c>
      <c r="D30" s="23" t="s">
        <v>90</v>
      </c>
      <c r="E30" s="25">
        <v>0</v>
      </c>
      <c r="F30" s="26"/>
      <c r="G30" s="26"/>
      <c r="H30" s="26"/>
      <c r="I30" s="69"/>
      <c r="J30" s="77"/>
      <c r="K30" s="23"/>
    </row>
    <row r="31" spans="1:11" ht="15.75" thickBot="1">
      <c r="A31" s="96" t="s">
        <v>120</v>
      </c>
      <c r="B31" s="98">
        <f t="shared" si="2"/>
        <v>0</v>
      </c>
      <c r="C31" s="98">
        <v>43000</v>
      </c>
      <c r="D31" s="96" t="s">
        <v>22</v>
      </c>
      <c r="E31" s="99">
        <v>0</v>
      </c>
      <c r="F31" s="26"/>
      <c r="G31" s="26"/>
      <c r="H31" s="26"/>
      <c r="I31" s="69"/>
      <c r="J31" s="77"/>
      <c r="K31" s="96"/>
    </row>
    <row r="32" spans="1:11">
      <c r="A32" s="32" t="s">
        <v>98</v>
      </c>
      <c r="B32" s="49">
        <f>(B26+B28+B29+B30)*E32</f>
        <v>0</v>
      </c>
      <c r="C32" s="97"/>
      <c r="D32" s="42" t="s">
        <v>2</v>
      </c>
      <c r="E32" s="43">
        <v>0</v>
      </c>
      <c r="F32" s="20">
        <v>300</v>
      </c>
      <c r="G32" s="20">
        <v>1.6</v>
      </c>
      <c r="H32" s="20">
        <v>12</v>
      </c>
      <c r="I32" s="68">
        <f>(E32*F32)*G32*H32</f>
        <v>0</v>
      </c>
      <c r="J32" s="76" t="e">
        <f>+(G32*H32)/(B32/F32)</f>
        <v>#DIV/0!</v>
      </c>
      <c r="K32" s="42"/>
    </row>
    <row r="33" spans="1:11">
      <c r="A33" s="17" t="s">
        <v>99</v>
      </c>
      <c r="B33" s="50">
        <f>(B27+B28+B29)*E33</f>
        <v>0</v>
      </c>
      <c r="C33" s="52"/>
      <c r="D33" s="23" t="s">
        <v>2</v>
      </c>
      <c r="E33" s="25">
        <v>0</v>
      </c>
      <c r="F33" s="20">
        <v>300</v>
      </c>
      <c r="G33" s="20">
        <v>1.6</v>
      </c>
      <c r="H33" s="20">
        <v>12</v>
      </c>
      <c r="I33" s="68">
        <f t="shared" ref="I33:I34" si="3">(E33*F33)*G33*H33</f>
        <v>0</v>
      </c>
      <c r="J33" s="76" t="e">
        <f>+(G33*H33)/(B33/F33)</f>
        <v>#DIV/0!</v>
      </c>
      <c r="K33" s="23"/>
    </row>
    <row r="34" spans="1:11">
      <c r="A34" s="17" t="s">
        <v>121</v>
      </c>
      <c r="B34" s="50">
        <f>(B27+B28+B29+B31)*E34</f>
        <v>0</v>
      </c>
      <c r="C34" s="52"/>
      <c r="D34" s="23" t="s">
        <v>2</v>
      </c>
      <c r="E34" s="25">
        <v>0</v>
      </c>
      <c r="F34" s="20">
        <v>300</v>
      </c>
      <c r="G34" s="20">
        <v>1.6</v>
      </c>
      <c r="H34" s="20">
        <v>12</v>
      </c>
      <c r="I34" s="68">
        <f t="shared" si="3"/>
        <v>0</v>
      </c>
      <c r="J34" s="76" t="e">
        <f>+(G34*H34)/(B34/F34)</f>
        <v>#DIV/0!</v>
      </c>
      <c r="K34" s="23"/>
    </row>
    <row r="35" spans="1:11">
      <c r="A35" s="22" t="s">
        <v>28</v>
      </c>
      <c r="B35" s="41">
        <f>SUM(B32:B34)</f>
        <v>0</v>
      </c>
      <c r="C35" s="41"/>
      <c r="D35" s="28"/>
      <c r="E35" s="29"/>
      <c r="F35" s="30"/>
      <c r="G35" s="30"/>
      <c r="H35" s="45"/>
      <c r="I35" s="67">
        <f>SUM(I26:I34)</f>
        <v>0</v>
      </c>
      <c r="J35" s="75"/>
      <c r="K35" s="28"/>
    </row>
    <row r="36" spans="1:11" ht="15.75" thickBot="1">
      <c r="B36" s="3"/>
      <c r="C36" s="3"/>
    </row>
    <row r="37" spans="1:11" ht="21.75" thickBot="1">
      <c r="A37" s="4" t="s">
        <v>7</v>
      </c>
      <c r="B37" s="5"/>
      <c r="C37" s="47"/>
      <c r="D37" s="5"/>
      <c r="E37" s="47"/>
      <c r="F37" s="8"/>
      <c r="G37" s="8"/>
      <c r="H37" s="8"/>
      <c r="I37" s="64"/>
      <c r="J37" s="72"/>
      <c r="K37" s="47"/>
    </row>
    <row r="38" spans="1:11">
      <c r="A38" s="35" t="s">
        <v>139</v>
      </c>
      <c r="B38" s="36" t="s">
        <v>91</v>
      </c>
      <c r="C38" s="36" t="s">
        <v>92</v>
      </c>
      <c r="D38" s="37" t="s">
        <v>1</v>
      </c>
      <c r="E38" s="37" t="s">
        <v>12</v>
      </c>
      <c r="F38" s="38" t="s">
        <v>11</v>
      </c>
      <c r="G38" s="38" t="s">
        <v>13</v>
      </c>
      <c r="H38" s="38" t="s">
        <v>14</v>
      </c>
      <c r="I38" s="65" t="s">
        <v>93</v>
      </c>
      <c r="J38" s="73"/>
      <c r="K38" s="37"/>
    </row>
    <row r="39" spans="1:11">
      <c r="A39" s="17" t="s">
        <v>140</v>
      </c>
      <c r="B39" s="33">
        <f>SUM(C39*E39)</f>
        <v>0</v>
      </c>
      <c r="C39" s="18">
        <v>150000</v>
      </c>
      <c r="D39" s="17" t="s">
        <v>29</v>
      </c>
      <c r="E39" s="19">
        <v>0</v>
      </c>
      <c r="F39" s="20">
        <v>428</v>
      </c>
      <c r="G39" s="20">
        <v>0.76</v>
      </c>
      <c r="H39" s="20">
        <v>20</v>
      </c>
      <c r="I39" s="68">
        <f>(E39*F39)*G39*H39</f>
        <v>0</v>
      </c>
      <c r="J39" s="76" t="e">
        <f>+(G39*H39)/(B39/F39)</f>
        <v>#DIV/0!</v>
      </c>
      <c r="K39" s="17"/>
    </row>
    <row r="40" spans="1:11">
      <c r="A40" s="17" t="s">
        <v>141</v>
      </c>
      <c r="B40" s="33">
        <f>SUM(C40*E40)</f>
        <v>0</v>
      </c>
      <c r="C40" s="24">
        <v>201000</v>
      </c>
      <c r="D40" s="23" t="s">
        <v>29</v>
      </c>
      <c r="E40" s="25">
        <v>0</v>
      </c>
      <c r="F40" s="20">
        <v>428</v>
      </c>
      <c r="G40" s="20">
        <v>0.76</v>
      </c>
      <c r="H40" s="20">
        <v>20</v>
      </c>
      <c r="I40" s="68">
        <f>(E40*F40)*G40*H40</f>
        <v>0</v>
      </c>
      <c r="J40" s="76" t="e">
        <f>+(G40*H40)/(B40/F40)</f>
        <v>#DIV/0!</v>
      </c>
      <c r="K40" s="23"/>
    </row>
    <row r="41" spans="1:11">
      <c r="A41" s="22" t="s">
        <v>28</v>
      </c>
      <c r="B41" s="41">
        <f>SUM(B39:B40)</f>
        <v>0</v>
      </c>
      <c r="C41" s="41"/>
      <c r="D41" s="28"/>
      <c r="E41" s="29"/>
      <c r="F41" s="30"/>
      <c r="G41" s="30"/>
      <c r="H41" s="45"/>
      <c r="I41" s="67">
        <f>SUM(I39:I40)</f>
        <v>0</v>
      </c>
      <c r="J41" s="75"/>
      <c r="K41" s="28"/>
    </row>
    <row r="42" spans="1:11" ht="15.75" thickBot="1">
      <c r="B42" s="3"/>
      <c r="C42" s="3"/>
    </row>
    <row r="43" spans="1:11" ht="21.75" thickBot="1">
      <c r="A43" s="4" t="s">
        <v>8</v>
      </c>
      <c r="B43" s="5"/>
      <c r="C43" s="47"/>
      <c r="D43" s="5"/>
      <c r="E43" s="47"/>
      <c r="F43" s="8"/>
      <c r="G43" s="8"/>
      <c r="H43" s="8"/>
      <c r="I43" s="64"/>
      <c r="J43" s="72"/>
      <c r="K43" s="47"/>
    </row>
    <row r="44" spans="1:11">
      <c r="A44" s="35" t="s">
        <v>139</v>
      </c>
      <c r="B44" s="36" t="s">
        <v>91</v>
      </c>
      <c r="C44" s="36" t="s">
        <v>92</v>
      </c>
      <c r="D44" s="37" t="s">
        <v>1</v>
      </c>
      <c r="E44" s="37" t="s">
        <v>12</v>
      </c>
      <c r="F44" s="38" t="s">
        <v>11</v>
      </c>
      <c r="G44" s="38" t="s">
        <v>13</v>
      </c>
      <c r="H44" s="38" t="s">
        <v>14</v>
      </c>
      <c r="I44" s="65" t="s">
        <v>93</v>
      </c>
      <c r="J44" s="73"/>
      <c r="K44" s="37"/>
    </row>
    <row r="45" spans="1:11">
      <c r="A45" s="17" t="s">
        <v>142</v>
      </c>
      <c r="B45" s="33">
        <f>SUM(C45*E45)</f>
        <v>0</v>
      </c>
      <c r="C45" s="24">
        <v>1170</v>
      </c>
      <c r="D45" s="23" t="s">
        <v>30</v>
      </c>
      <c r="E45" s="25">
        <v>0</v>
      </c>
      <c r="F45" s="26">
        <v>2</v>
      </c>
      <c r="G45" s="26">
        <v>1.28</v>
      </c>
      <c r="H45" s="26">
        <v>10</v>
      </c>
      <c r="I45" s="69">
        <f>(E45*F45)*G45*H45</f>
        <v>0</v>
      </c>
      <c r="J45" s="77" t="e">
        <f>+(G45*H45)/(B45/F45)</f>
        <v>#DIV/0!</v>
      </c>
      <c r="K45" s="23"/>
    </row>
    <row r="46" spans="1:11">
      <c r="A46" s="22" t="s">
        <v>28</v>
      </c>
      <c r="B46" s="41">
        <f>SUM(B45)</f>
        <v>0</v>
      </c>
      <c r="C46" s="41"/>
      <c r="D46" s="28"/>
      <c r="E46" s="29"/>
      <c r="F46" s="30"/>
      <c r="G46" s="30"/>
      <c r="H46" s="45"/>
      <c r="I46" s="67">
        <f>SUM(I45)</f>
        <v>0</v>
      </c>
      <c r="J46" s="75"/>
      <c r="K46" s="28"/>
    </row>
    <row r="47" spans="1:11" ht="15.75" thickBot="1">
      <c r="B47" s="3"/>
      <c r="C47" s="3"/>
    </row>
    <row r="48" spans="1:11" ht="21.75" thickBot="1">
      <c r="A48" s="4" t="s">
        <v>9</v>
      </c>
      <c r="B48" s="5"/>
      <c r="C48" s="47"/>
      <c r="D48" s="5"/>
      <c r="E48" s="47"/>
      <c r="F48" s="8"/>
      <c r="G48" s="8"/>
      <c r="H48" s="8"/>
      <c r="I48" s="64"/>
      <c r="J48" s="72"/>
      <c r="K48" s="47"/>
    </row>
    <row r="49" spans="1:11">
      <c r="A49" s="35" t="s">
        <v>134</v>
      </c>
      <c r="B49" s="36" t="s">
        <v>91</v>
      </c>
      <c r="C49" s="36" t="s">
        <v>92</v>
      </c>
      <c r="D49" s="37" t="s">
        <v>1</v>
      </c>
      <c r="E49" s="37" t="s">
        <v>12</v>
      </c>
      <c r="F49" s="38" t="s">
        <v>11</v>
      </c>
      <c r="G49" s="38" t="s">
        <v>13</v>
      </c>
      <c r="H49" s="38" t="s">
        <v>14</v>
      </c>
      <c r="I49" s="65" t="s">
        <v>93</v>
      </c>
      <c r="J49" s="73"/>
      <c r="K49" s="37"/>
    </row>
    <row r="50" spans="1:11">
      <c r="A50" s="40" t="s">
        <v>122</v>
      </c>
      <c r="B50" s="33">
        <f>SUM(C50*E50)</f>
        <v>0</v>
      </c>
      <c r="C50" s="18">
        <v>421000</v>
      </c>
      <c r="D50" s="17" t="s">
        <v>2</v>
      </c>
      <c r="E50" s="19">
        <v>0</v>
      </c>
      <c r="F50" s="20">
        <v>300</v>
      </c>
      <c r="G50" s="20">
        <v>1.28</v>
      </c>
      <c r="H50" s="20">
        <v>10</v>
      </c>
      <c r="I50" s="68">
        <f>(E50*F50)*G50*H50</f>
        <v>0</v>
      </c>
      <c r="J50" s="76" t="e">
        <f>+(E50)*(G50*H50)/(B50/F50)</f>
        <v>#DIV/0!</v>
      </c>
      <c r="K50" s="17"/>
    </row>
    <row r="51" spans="1:11">
      <c r="A51" s="17" t="s">
        <v>123</v>
      </c>
      <c r="B51" s="33">
        <f t="shared" ref="B51:B52" si="4">SUM(C51*E51)</f>
        <v>402000</v>
      </c>
      <c r="C51" s="18">
        <v>402000</v>
      </c>
      <c r="D51" s="17" t="s">
        <v>128</v>
      </c>
      <c r="E51" s="101">
        <v>1</v>
      </c>
      <c r="F51" s="20"/>
      <c r="G51" s="20"/>
      <c r="H51" s="20"/>
      <c r="I51" s="68"/>
      <c r="J51" s="76"/>
      <c r="K51" s="17"/>
    </row>
    <row r="52" spans="1:11">
      <c r="A52" s="17" t="s">
        <v>124</v>
      </c>
      <c r="B52" s="33">
        <f t="shared" si="4"/>
        <v>244000</v>
      </c>
      <c r="C52" s="18">
        <v>244000</v>
      </c>
      <c r="D52" s="17" t="s">
        <v>73</v>
      </c>
      <c r="E52" s="101">
        <v>1</v>
      </c>
      <c r="F52" s="20"/>
      <c r="G52" s="20"/>
      <c r="H52" s="20"/>
      <c r="I52" s="68"/>
      <c r="J52" s="76"/>
      <c r="K52" s="17"/>
    </row>
    <row r="53" spans="1:11" ht="15.75" thickBot="1">
      <c r="A53" s="96" t="s">
        <v>125</v>
      </c>
      <c r="B53" s="98">
        <f>SUM(C53*E53)</f>
        <v>0</v>
      </c>
      <c r="C53" s="98">
        <v>15900</v>
      </c>
      <c r="D53" s="96" t="s">
        <v>113</v>
      </c>
      <c r="E53" s="99">
        <v>0</v>
      </c>
      <c r="F53" s="114"/>
      <c r="G53" s="114"/>
      <c r="H53" s="114"/>
      <c r="I53" s="115"/>
      <c r="J53" s="116"/>
      <c r="K53" s="96" t="s">
        <v>108</v>
      </c>
    </row>
    <row r="54" spans="1:11">
      <c r="A54" s="32" t="s">
        <v>129</v>
      </c>
      <c r="B54" s="33">
        <f>SUM(B51:B53)*E54</f>
        <v>0</v>
      </c>
      <c r="C54" s="61">
        <f>+B54</f>
        <v>0</v>
      </c>
      <c r="D54" s="32" t="s">
        <v>2</v>
      </c>
      <c r="E54" s="43">
        <v>0</v>
      </c>
      <c r="F54" s="111">
        <v>300</v>
      </c>
      <c r="G54" s="111">
        <v>1.28</v>
      </c>
      <c r="H54" s="111">
        <v>10</v>
      </c>
      <c r="I54" s="112">
        <f>(E54*F54)*G54*H54</f>
        <v>0</v>
      </c>
      <c r="J54" s="113" t="e">
        <f>+(G54*H54)/(B54/F54)</f>
        <v>#DIV/0!</v>
      </c>
      <c r="K54" s="32"/>
    </row>
    <row r="55" spans="1:11">
      <c r="A55" s="17" t="s">
        <v>126</v>
      </c>
      <c r="B55" s="33">
        <f>SUM(C55*E55)</f>
        <v>0</v>
      </c>
      <c r="C55" s="24">
        <v>161000</v>
      </c>
      <c r="D55" s="17" t="s">
        <v>71</v>
      </c>
      <c r="E55" s="19">
        <v>0</v>
      </c>
      <c r="F55" s="60"/>
      <c r="G55" s="26"/>
      <c r="H55" s="26"/>
      <c r="I55" s="69"/>
      <c r="J55" s="77"/>
      <c r="K55" s="17"/>
    </row>
    <row r="56" spans="1:11">
      <c r="A56" s="17" t="s">
        <v>127</v>
      </c>
      <c r="B56" s="50">
        <f>SUM(C56*E56)</f>
        <v>0</v>
      </c>
      <c r="C56" s="52">
        <v>5000</v>
      </c>
      <c r="D56" s="23" t="s">
        <v>113</v>
      </c>
      <c r="E56" s="19">
        <v>0</v>
      </c>
      <c r="F56" s="59"/>
      <c r="G56" s="59"/>
      <c r="H56" s="60"/>
      <c r="I56" s="70"/>
      <c r="J56" s="78"/>
      <c r="K56" s="23" t="s">
        <v>109</v>
      </c>
    </row>
    <row r="57" spans="1:11">
      <c r="A57" s="22" t="s">
        <v>28</v>
      </c>
      <c r="B57" s="41">
        <f>SUM(B54:B56)+B50</f>
        <v>0</v>
      </c>
      <c r="C57" s="41"/>
      <c r="D57" s="28"/>
      <c r="E57" s="29"/>
      <c r="F57" s="30"/>
      <c r="G57" s="30"/>
      <c r="H57" s="45"/>
      <c r="I57" s="67">
        <f>SUM(I50:I56)</f>
        <v>0</v>
      </c>
      <c r="J57" s="75"/>
      <c r="K57" s="28"/>
    </row>
    <row r="58" spans="1:11" ht="15.75" thickBot="1">
      <c r="B58" s="3"/>
      <c r="C58" s="3"/>
    </row>
    <row r="59" spans="1:11" ht="21.75" thickBot="1">
      <c r="A59" s="4" t="s">
        <v>10</v>
      </c>
      <c r="B59" s="5"/>
      <c r="C59" s="47"/>
      <c r="D59" s="5"/>
      <c r="E59" s="47"/>
      <c r="F59" s="8"/>
      <c r="G59" s="8"/>
      <c r="H59" s="8"/>
      <c r="I59" s="64"/>
      <c r="J59" s="72"/>
      <c r="K59" s="47"/>
    </row>
    <row r="60" spans="1:11">
      <c r="A60" s="35" t="s">
        <v>139</v>
      </c>
      <c r="B60" s="36" t="s">
        <v>91</v>
      </c>
      <c r="C60" s="36" t="s">
        <v>92</v>
      </c>
      <c r="D60" s="37" t="s">
        <v>1</v>
      </c>
      <c r="E60" s="37" t="s">
        <v>12</v>
      </c>
      <c r="F60" s="38" t="s">
        <v>11</v>
      </c>
      <c r="G60" s="38" t="s">
        <v>13</v>
      </c>
      <c r="H60" s="38" t="s">
        <v>14</v>
      </c>
      <c r="I60" s="65" t="s">
        <v>93</v>
      </c>
      <c r="J60" s="73"/>
      <c r="K60" s="37"/>
    </row>
    <row r="61" spans="1:11">
      <c r="A61" s="17" t="s">
        <v>23</v>
      </c>
      <c r="B61" s="33">
        <f>SUM(C61*E61)</f>
        <v>0</v>
      </c>
      <c r="C61" s="24">
        <v>188000</v>
      </c>
      <c r="D61" s="23" t="s">
        <v>2</v>
      </c>
      <c r="E61" s="25">
        <v>0</v>
      </c>
      <c r="F61" s="26">
        <v>428</v>
      </c>
      <c r="G61" s="26">
        <v>1.28</v>
      </c>
      <c r="H61" s="26">
        <v>20</v>
      </c>
      <c r="I61" s="69">
        <f>(E61*F61)*G61*H61</f>
        <v>0</v>
      </c>
      <c r="J61" s="77" t="e">
        <f>+(G61*H61)/(B61/F61)</f>
        <v>#DIV/0!</v>
      </c>
      <c r="K61" s="23"/>
    </row>
    <row r="62" spans="1:11">
      <c r="A62" s="22" t="s">
        <v>28</v>
      </c>
      <c r="B62" s="41">
        <f>SUM(B61)</f>
        <v>0</v>
      </c>
      <c r="C62" s="41"/>
      <c r="D62" s="28"/>
      <c r="E62" s="29"/>
      <c r="F62" s="30"/>
      <c r="G62" s="30"/>
      <c r="H62" s="45"/>
      <c r="I62" s="67">
        <f>SUM(I61)</f>
        <v>0</v>
      </c>
      <c r="J62" s="75"/>
      <c r="K62" s="28"/>
    </row>
    <row r="63" spans="1:11">
      <c r="B63" s="3"/>
      <c r="C63" s="3"/>
    </row>
    <row r="64" spans="1:11">
      <c r="A64" s="93" t="s">
        <v>94</v>
      </c>
      <c r="B64" s="79">
        <f>SUM(I6,I14,I22,I35,I41,I46,I57,I62)</f>
        <v>0</v>
      </c>
      <c r="C64" s="1"/>
      <c r="D64" s="2"/>
      <c r="E64" s="2"/>
      <c r="F64" s="2"/>
      <c r="G64" s="2"/>
      <c r="H64" s="2"/>
      <c r="I64" s="2"/>
      <c r="J64" s="2"/>
      <c r="K64" s="2"/>
    </row>
    <row r="65" spans="1:11" ht="15.75" thickBot="1">
      <c r="A65" s="55" t="s">
        <v>31</v>
      </c>
      <c r="B65" s="79">
        <f>SUM(B6,B14,B22,B35,B41,B46,B57,B62)</f>
        <v>0</v>
      </c>
      <c r="C65" s="1"/>
      <c r="D65" s="94"/>
      <c r="E65" s="94"/>
      <c r="F65" s="94"/>
      <c r="G65" s="94"/>
      <c r="H65" s="94"/>
      <c r="I65" s="94"/>
      <c r="J65" s="94"/>
      <c r="K65" s="94"/>
    </row>
    <row r="66" spans="1:11" ht="15.75" thickBot="1">
      <c r="A66" s="95" t="s">
        <v>131</v>
      </c>
      <c r="B66" s="82">
        <f>IFERROR(B64/B65,0)</f>
        <v>0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5.75" thickBot="1">
      <c r="A67" s="95" t="s">
        <v>130</v>
      </c>
      <c r="B67" s="82">
        <f>+B66*100</f>
        <v>0</v>
      </c>
      <c r="C67" s="1"/>
      <c r="D67" s="1"/>
      <c r="E67" s="1"/>
      <c r="F67" s="1"/>
      <c r="G67" s="1"/>
      <c r="H67" s="1"/>
      <c r="I67" s="1"/>
      <c r="J67" s="1"/>
      <c r="K67" s="1"/>
    </row>
  </sheetData>
  <dataConsolidate/>
  <pageMargins left="0.25" right="0.25" top="0.75" bottom="0.75" header="0.3" footer="0.3"/>
  <pageSetup paperSize="8"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5"/>
  <sheetViews>
    <sheetView workbookViewId="0">
      <selection activeCell="D36" sqref="D36"/>
    </sheetView>
  </sheetViews>
  <sheetFormatPr defaultColWidth="9.140625" defaultRowHeight="15" outlineLevelCol="1"/>
  <cols>
    <col min="1" max="1" width="115.85546875" style="3" bestFit="1" customWidth="1"/>
    <col min="2" max="2" width="14" style="14" bestFit="1" customWidth="1"/>
    <col min="3" max="3" width="14" style="14" customWidth="1"/>
    <col min="4" max="4" width="15.28515625" style="3" bestFit="1" customWidth="1"/>
    <col min="5" max="5" width="12.5703125" style="3" customWidth="1"/>
    <col min="6" max="10" width="9.28515625" style="15" hidden="1" customWidth="1" outlineLevel="1"/>
    <col min="11" max="11" width="23.85546875" style="3" bestFit="1" customWidth="1" collapsed="1"/>
    <col min="12" max="12" width="15" style="3" customWidth="1"/>
    <col min="13" max="13" width="9.140625" style="3"/>
    <col min="14" max="14" width="42" style="3" customWidth="1"/>
    <col min="15" max="15" width="19.5703125" style="3" bestFit="1" customWidth="1"/>
    <col min="16" max="16" width="16.42578125" style="3" customWidth="1"/>
    <col min="17" max="17" width="18.28515625" style="3" customWidth="1"/>
    <col min="18" max="18" width="16.140625" style="3" customWidth="1"/>
    <col min="19" max="16384" width="9.140625" style="3"/>
  </cols>
  <sheetData>
    <row r="1" spans="1:11" s="57" customFormat="1" ht="28.5">
      <c r="A1" s="10" t="s">
        <v>32</v>
      </c>
      <c r="B1" s="11"/>
      <c r="C1" s="11"/>
      <c r="D1" s="12"/>
      <c r="E1" s="12"/>
      <c r="F1" s="13"/>
      <c r="G1" s="13"/>
      <c r="H1" s="13"/>
      <c r="I1" s="13"/>
      <c r="J1" s="13"/>
      <c r="K1" s="12"/>
    </row>
    <row r="2" spans="1:11" ht="15.75" thickBot="1"/>
    <row r="3" spans="1:11" ht="21.75" thickBot="1">
      <c r="A3" s="46" t="s">
        <v>41</v>
      </c>
      <c r="B3" s="47"/>
      <c r="C3" s="47"/>
      <c r="D3" s="47"/>
      <c r="E3" s="47"/>
      <c r="F3" s="8"/>
      <c r="G3" s="8"/>
      <c r="H3" s="8"/>
      <c r="I3" s="8"/>
      <c r="J3" s="8"/>
      <c r="K3" s="48"/>
    </row>
    <row r="4" spans="1:11" ht="15" customHeight="1">
      <c r="A4" s="35" t="s">
        <v>139</v>
      </c>
      <c r="B4" s="36" t="s">
        <v>91</v>
      </c>
      <c r="C4" s="36" t="s">
        <v>92</v>
      </c>
      <c r="D4" s="37" t="s">
        <v>1</v>
      </c>
      <c r="E4" s="37" t="s">
        <v>12</v>
      </c>
      <c r="F4" s="38" t="s">
        <v>11</v>
      </c>
      <c r="G4" s="38" t="s">
        <v>13</v>
      </c>
      <c r="H4" s="38" t="s">
        <v>14</v>
      </c>
      <c r="I4" s="38" t="s">
        <v>93</v>
      </c>
      <c r="J4" s="38" t="s">
        <v>95</v>
      </c>
      <c r="K4" s="65" t="s">
        <v>114</v>
      </c>
    </row>
    <row r="5" spans="1:11">
      <c r="A5" s="32" t="s">
        <v>137</v>
      </c>
      <c r="B5" s="18">
        <f>+C5*E5</f>
        <v>0</v>
      </c>
      <c r="C5" s="18">
        <v>700000</v>
      </c>
      <c r="D5" s="17" t="s">
        <v>2</v>
      </c>
      <c r="E5" s="19">
        <v>0</v>
      </c>
      <c r="F5" s="20">
        <v>593</v>
      </c>
      <c r="G5" s="20">
        <v>2.5299999999999998</v>
      </c>
      <c r="H5" s="20">
        <v>15</v>
      </c>
      <c r="I5" s="20">
        <f>(E5*F5)*G5*H5</f>
        <v>0</v>
      </c>
      <c r="J5" s="20" t="e">
        <f>+(E5)*(G5*H5)/(B5/F5)</f>
        <v>#DIV/0!</v>
      </c>
      <c r="K5" s="34"/>
    </row>
    <row r="6" spans="1:11">
      <c r="A6" s="22" t="s">
        <v>28</v>
      </c>
      <c r="B6" s="41">
        <f>SUM(B5)</f>
        <v>0</v>
      </c>
      <c r="C6" s="41"/>
      <c r="D6" s="28"/>
      <c r="E6" s="29"/>
      <c r="F6" s="30"/>
      <c r="G6" s="30"/>
      <c r="H6" s="30"/>
      <c r="I6" s="30">
        <f>SUM(I5)</f>
        <v>0</v>
      </c>
      <c r="J6" s="30"/>
      <c r="K6" s="31"/>
    </row>
    <row r="7" spans="1:11" ht="15.75" thickBot="1">
      <c r="B7" s="3"/>
      <c r="C7" s="3"/>
    </row>
    <row r="8" spans="1:11" ht="21.75" thickBot="1">
      <c r="A8" s="46" t="s">
        <v>38</v>
      </c>
      <c r="B8" s="47"/>
      <c r="C8" s="47"/>
      <c r="D8" s="47"/>
      <c r="E8" s="47"/>
      <c r="F8" s="8"/>
      <c r="G8" s="8"/>
      <c r="H8" s="8"/>
      <c r="I8" s="8"/>
      <c r="J8" s="8"/>
      <c r="K8" s="48"/>
    </row>
    <row r="9" spans="1:11">
      <c r="A9" s="16" t="s">
        <v>134</v>
      </c>
      <c r="B9" s="6" t="s">
        <v>0</v>
      </c>
      <c r="C9" s="6"/>
      <c r="D9" s="7" t="s">
        <v>1</v>
      </c>
      <c r="E9" s="37" t="s">
        <v>12</v>
      </c>
      <c r="F9" s="9" t="s">
        <v>11</v>
      </c>
      <c r="G9" s="9" t="s">
        <v>13</v>
      </c>
      <c r="H9" s="9" t="s">
        <v>14</v>
      </c>
      <c r="I9" s="9" t="s">
        <v>93</v>
      </c>
      <c r="J9" s="9"/>
      <c r="K9" s="65"/>
    </row>
    <row r="10" spans="1:11">
      <c r="A10" s="17" t="s">
        <v>20</v>
      </c>
      <c r="B10" s="18">
        <f>+C10*E10</f>
        <v>0</v>
      </c>
      <c r="C10" s="18">
        <v>84000</v>
      </c>
      <c r="D10" s="17" t="s">
        <v>20</v>
      </c>
      <c r="E10" s="19">
        <v>0</v>
      </c>
      <c r="F10" s="20">
        <v>761</v>
      </c>
      <c r="G10" s="20">
        <v>0.36</v>
      </c>
      <c r="H10" s="20">
        <v>12</v>
      </c>
      <c r="I10" s="20">
        <f>(E10*F10)*G10*H10</f>
        <v>0</v>
      </c>
      <c r="J10" s="20" t="e">
        <f>+(E10)*(G10*H10)/(B10/F10)</f>
        <v>#DIV/0!</v>
      </c>
      <c r="K10" s="21"/>
    </row>
    <row r="11" spans="1:11">
      <c r="A11" s="17" t="s">
        <v>88</v>
      </c>
      <c r="B11" s="18">
        <f>+C11*E11</f>
        <v>0</v>
      </c>
      <c r="C11" s="18">
        <v>65000</v>
      </c>
      <c r="D11" s="17" t="s">
        <v>21</v>
      </c>
      <c r="E11" s="19">
        <v>0</v>
      </c>
      <c r="F11" s="20"/>
      <c r="G11" s="20"/>
      <c r="H11" s="20"/>
      <c r="I11" s="20"/>
      <c r="J11" s="20"/>
      <c r="K11" s="51"/>
    </row>
    <row r="12" spans="1:11">
      <c r="A12" s="17" t="s">
        <v>89</v>
      </c>
      <c r="B12" s="18">
        <f>+C12*E12</f>
        <v>0</v>
      </c>
      <c r="C12" s="50">
        <v>4500</v>
      </c>
      <c r="D12" s="17" t="s">
        <v>113</v>
      </c>
      <c r="E12" s="19">
        <v>0</v>
      </c>
      <c r="F12" s="20"/>
      <c r="G12" s="20"/>
      <c r="H12" s="20"/>
      <c r="I12" s="20"/>
      <c r="J12" s="20"/>
      <c r="K12" s="51" t="s">
        <v>106</v>
      </c>
    </row>
    <row r="13" spans="1:11" ht="15.75" thickBot="1">
      <c r="A13" s="96" t="s">
        <v>133</v>
      </c>
      <c r="B13" s="98">
        <f t="shared" ref="B13" si="0">+C13*E13</f>
        <v>0</v>
      </c>
      <c r="C13" s="100">
        <v>43000</v>
      </c>
      <c r="D13" s="96" t="s">
        <v>72</v>
      </c>
      <c r="E13" s="99">
        <v>0</v>
      </c>
      <c r="F13" s="20"/>
      <c r="G13" s="20"/>
      <c r="H13" s="20"/>
      <c r="I13" s="20"/>
      <c r="J13" s="20"/>
      <c r="K13" s="51"/>
    </row>
    <row r="14" spans="1:11">
      <c r="A14" s="22" t="s">
        <v>28</v>
      </c>
      <c r="B14" s="41">
        <f>SUM(B10:B13)</f>
        <v>0</v>
      </c>
      <c r="C14" s="41"/>
      <c r="D14" s="28"/>
      <c r="E14" s="29"/>
      <c r="F14" s="30"/>
      <c r="G14" s="30"/>
      <c r="H14" s="30"/>
      <c r="I14" s="30">
        <f>SUM(I10:I13)</f>
        <v>0</v>
      </c>
      <c r="J14" s="30"/>
      <c r="K14" s="31"/>
    </row>
    <row r="15" spans="1:11" ht="15.75" thickBot="1"/>
    <row r="16" spans="1:11" ht="21.75" thickBot="1">
      <c r="A16" s="46" t="s">
        <v>39</v>
      </c>
      <c r="B16" s="47"/>
      <c r="C16" s="47"/>
      <c r="D16" s="47"/>
      <c r="E16" s="47"/>
      <c r="F16" s="8"/>
      <c r="G16" s="8"/>
      <c r="H16" s="8"/>
      <c r="I16" s="8"/>
      <c r="J16" s="8"/>
      <c r="K16" s="48"/>
    </row>
    <row r="17" spans="1:11">
      <c r="A17" s="16" t="s">
        <v>139</v>
      </c>
      <c r="B17" s="6" t="s">
        <v>0</v>
      </c>
      <c r="C17" s="6"/>
      <c r="D17" s="7" t="s">
        <v>1</v>
      </c>
      <c r="E17" s="37" t="s">
        <v>12</v>
      </c>
      <c r="F17" s="9" t="s">
        <v>11</v>
      </c>
      <c r="G17" s="9" t="s">
        <v>13</v>
      </c>
      <c r="H17" s="9" t="s">
        <v>14</v>
      </c>
      <c r="I17" s="9" t="s">
        <v>93</v>
      </c>
      <c r="J17" s="9"/>
      <c r="K17" s="65"/>
    </row>
    <row r="18" spans="1:11">
      <c r="A18" s="17" t="s">
        <v>142</v>
      </c>
      <c r="B18" s="18">
        <f>+C18*E18</f>
        <v>0</v>
      </c>
      <c r="C18" s="18">
        <v>1170</v>
      </c>
      <c r="D18" s="17" t="s">
        <v>30</v>
      </c>
      <c r="E18" s="19">
        <v>0</v>
      </c>
      <c r="F18" s="20">
        <v>20</v>
      </c>
      <c r="G18" s="20">
        <v>0.28999999999999998</v>
      </c>
      <c r="H18" s="20">
        <v>10</v>
      </c>
      <c r="I18" s="20">
        <f>(E18*F18)*G18*H18</f>
        <v>0</v>
      </c>
      <c r="J18" s="20" t="e">
        <f>+(E18)*(G18*H18)/(B18/F18)</f>
        <v>#DIV/0!</v>
      </c>
      <c r="K18" s="21"/>
    </row>
    <row r="19" spans="1:11">
      <c r="A19" s="22" t="s">
        <v>28</v>
      </c>
      <c r="B19" s="41">
        <f>SUM(B18)</f>
        <v>0</v>
      </c>
      <c r="C19" s="41"/>
      <c r="D19" s="28"/>
      <c r="E19" s="29"/>
      <c r="F19" s="30"/>
      <c r="G19" s="30"/>
      <c r="H19" s="30"/>
      <c r="I19" s="30">
        <f>SUM(I18)</f>
        <v>0</v>
      </c>
      <c r="J19" s="30"/>
      <c r="K19" s="31"/>
    </row>
    <row r="20" spans="1:11" ht="15.75" thickBot="1"/>
    <row r="21" spans="1:11" ht="21.75" thickBot="1">
      <c r="A21" s="46" t="s">
        <v>40</v>
      </c>
      <c r="B21" s="47"/>
      <c r="C21" s="47"/>
      <c r="D21" s="47"/>
      <c r="E21" s="47"/>
      <c r="F21" s="8"/>
      <c r="G21" s="8"/>
      <c r="H21" s="8"/>
      <c r="I21" s="8"/>
      <c r="J21" s="8"/>
      <c r="K21" s="48"/>
    </row>
    <row r="22" spans="1:11">
      <c r="A22" s="16" t="s">
        <v>134</v>
      </c>
      <c r="B22" s="6" t="s">
        <v>0</v>
      </c>
      <c r="C22" s="6"/>
      <c r="D22" s="7" t="s">
        <v>1</v>
      </c>
      <c r="E22" s="37" t="s">
        <v>12</v>
      </c>
      <c r="F22" s="9" t="s">
        <v>11</v>
      </c>
      <c r="G22" s="9" t="s">
        <v>13</v>
      </c>
      <c r="H22" s="9" t="s">
        <v>14</v>
      </c>
      <c r="I22" s="9" t="s">
        <v>93</v>
      </c>
      <c r="J22" s="9"/>
      <c r="K22" s="65"/>
    </row>
    <row r="23" spans="1:11">
      <c r="A23" s="40" t="s">
        <v>122</v>
      </c>
      <c r="B23" s="18">
        <f>+C23*E23</f>
        <v>0</v>
      </c>
      <c r="C23" s="24">
        <v>421000</v>
      </c>
      <c r="D23" s="17" t="s">
        <v>2</v>
      </c>
      <c r="E23" s="19">
        <v>0</v>
      </c>
      <c r="F23" s="20">
        <v>761</v>
      </c>
      <c r="G23" s="20">
        <v>0.28999999999999998</v>
      </c>
      <c r="H23" s="20">
        <v>10</v>
      </c>
      <c r="I23" s="20">
        <f>(E23*F23)*G23*H23</f>
        <v>0</v>
      </c>
      <c r="J23" s="20" t="e">
        <f>+(E23)*(G23*H23)/(B23/F23)</f>
        <v>#DIV/0!</v>
      </c>
      <c r="K23" s="27"/>
    </row>
    <row r="24" spans="1:11">
      <c r="A24" s="17" t="s">
        <v>123</v>
      </c>
      <c r="B24" s="18">
        <f t="shared" ref="B24:B29" si="1">+C24*E24</f>
        <v>402000</v>
      </c>
      <c r="C24" s="52">
        <v>402000</v>
      </c>
      <c r="D24" s="17" t="s">
        <v>74</v>
      </c>
      <c r="E24" s="20">
        <v>1</v>
      </c>
      <c r="F24" s="20"/>
      <c r="G24" s="20"/>
      <c r="H24" s="20"/>
      <c r="I24" s="20"/>
      <c r="J24" s="20"/>
      <c r="K24" s="54"/>
    </row>
    <row r="25" spans="1:11">
      <c r="A25" s="17" t="s">
        <v>124</v>
      </c>
      <c r="B25" s="18">
        <f t="shared" si="1"/>
        <v>244000</v>
      </c>
      <c r="C25" s="52">
        <v>244000</v>
      </c>
      <c r="D25" s="17" t="s">
        <v>73</v>
      </c>
      <c r="E25" s="20">
        <v>1</v>
      </c>
      <c r="F25" s="20"/>
      <c r="G25" s="20"/>
      <c r="H25" s="20"/>
      <c r="I25" s="20"/>
      <c r="J25" s="20"/>
      <c r="K25" s="54"/>
    </row>
    <row r="26" spans="1:11" ht="15.75" thickBot="1">
      <c r="A26" s="96" t="s">
        <v>125</v>
      </c>
      <c r="B26" s="98">
        <f t="shared" si="1"/>
        <v>0</v>
      </c>
      <c r="C26" s="100">
        <v>15900</v>
      </c>
      <c r="D26" s="96" t="s">
        <v>113</v>
      </c>
      <c r="E26" s="99">
        <v>0</v>
      </c>
      <c r="F26" s="20"/>
      <c r="G26" s="20"/>
      <c r="H26" s="20"/>
      <c r="I26" s="20"/>
      <c r="J26" s="20"/>
      <c r="K26" s="17" t="s">
        <v>108</v>
      </c>
    </row>
    <row r="27" spans="1:11">
      <c r="A27" s="32" t="s">
        <v>129</v>
      </c>
      <c r="B27" s="97">
        <f>+(B24+B25+B26)*E27</f>
        <v>0</v>
      </c>
      <c r="C27" s="97">
        <f>+B27</f>
        <v>0</v>
      </c>
      <c r="D27" s="42" t="s">
        <v>2</v>
      </c>
      <c r="E27" s="43">
        <v>0</v>
      </c>
      <c r="F27" s="20">
        <v>761</v>
      </c>
      <c r="G27" s="20">
        <v>0.28999999999999998</v>
      </c>
      <c r="H27" s="20">
        <v>10</v>
      </c>
      <c r="I27" s="20">
        <f>(E27*F27)*G27*H27</f>
        <v>0</v>
      </c>
      <c r="J27" s="20" t="e">
        <f>+(E27)*(G27*H27)/(B27/F27)</f>
        <v>#DIV/0!</v>
      </c>
      <c r="K27" s="27"/>
    </row>
    <row r="28" spans="1:11">
      <c r="A28" s="17" t="s">
        <v>126</v>
      </c>
      <c r="B28" s="18">
        <f t="shared" si="1"/>
        <v>0</v>
      </c>
      <c r="C28" s="52">
        <v>161000</v>
      </c>
      <c r="D28" s="17" t="s">
        <v>71</v>
      </c>
      <c r="E28" s="19">
        <v>0</v>
      </c>
      <c r="F28" s="20"/>
      <c r="G28" s="20"/>
      <c r="H28" s="20"/>
      <c r="I28" s="20"/>
      <c r="J28" s="20"/>
      <c r="K28" s="54"/>
    </row>
    <row r="29" spans="1:11">
      <c r="A29" s="17" t="s">
        <v>127</v>
      </c>
      <c r="B29" s="18">
        <f t="shared" si="1"/>
        <v>0</v>
      </c>
      <c r="C29" s="52">
        <v>5000</v>
      </c>
      <c r="D29" s="17" t="s">
        <v>113</v>
      </c>
      <c r="E29" s="19">
        <v>0</v>
      </c>
      <c r="F29" s="20"/>
      <c r="G29" s="20"/>
      <c r="H29" s="20"/>
      <c r="I29" s="20"/>
      <c r="J29" s="20"/>
      <c r="K29" s="54" t="s">
        <v>109</v>
      </c>
    </row>
    <row r="30" spans="1:11">
      <c r="A30" s="22" t="s">
        <v>28</v>
      </c>
      <c r="B30" s="41">
        <f>SUM(B27:B29)+B23</f>
        <v>0</v>
      </c>
      <c r="C30" s="41"/>
      <c r="D30" s="28"/>
      <c r="E30" s="29"/>
      <c r="F30" s="30"/>
      <c r="G30" s="30"/>
      <c r="H30" s="30"/>
      <c r="I30" s="30">
        <f>SUM(I23:I29)</f>
        <v>0</v>
      </c>
      <c r="J30" s="30"/>
      <c r="K30" s="31"/>
    </row>
    <row r="32" spans="1:11">
      <c r="A32" s="93" t="s">
        <v>94</v>
      </c>
      <c r="B32" s="79">
        <f>SUM(I6,I14,I19,I30)</f>
        <v>0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15.75" thickBot="1">
      <c r="A33" s="55" t="s">
        <v>31</v>
      </c>
      <c r="B33" s="79">
        <f>SUM(B6,B14,B19,B30)</f>
        <v>0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15.75" thickBot="1">
      <c r="A34" s="95" t="s">
        <v>131</v>
      </c>
      <c r="B34" s="82">
        <f>IFERROR(B32/B33,0)</f>
        <v>0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ht="15.75" thickBot="1">
      <c r="A35" s="95" t="s">
        <v>130</v>
      </c>
      <c r="B35" s="82">
        <f>+B34*100</f>
        <v>0</v>
      </c>
      <c r="C35" s="3"/>
      <c r="F35" s="3"/>
      <c r="G35" s="3"/>
      <c r="H35" s="3"/>
      <c r="I35" s="3"/>
      <c r="J35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workbookViewId="0">
      <selection activeCell="D1" sqref="D1"/>
    </sheetView>
  </sheetViews>
  <sheetFormatPr defaultColWidth="9.140625" defaultRowHeight="15" outlineLevelCol="1"/>
  <cols>
    <col min="1" max="1" width="70" style="3" bestFit="1" customWidth="1"/>
    <col min="2" max="2" width="11" style="14" bestFit="1" customWidth="1"/>
    <col min="3" max="3" width="14" style="14" bestFit="1" customWidth="1"/>
    <col min="4" max="4" width="15.28515625" style="3" bestFit="1" customWidth="1"/>
    <col min="5" max="5" width="12.5703125" style="3" customWidth="1"/>
    <col min="6" max="10" width="9.28515625" style="15" hidden="1" customWidth="1" outlineLevel="1"/>
    <col min="11" max="11" width="21.140625" style="3" bestFit="1" customWidth="1" collapsed="1"/>
    <col min="12" max="12" width="15" style="3" customWidth="1"/>
    <col min="13" max="13" width="9.140625" style="3"/>
    <col min="14" max="14" width="42" style="3" customWidth="1"/>
    <col min="15" max="15" width="19.5703125" style="3" bestFit="1" customWidth="1"/>
    <col min="16" max="16" width="16.42578125" style="3" customWidth="1"/>
    <col min="17" max="17" width="18.28515625" style="3" customWidth="1"/>
    <col min="18" max="18" width="16.140625" style="3" customWidth="1"/>
    <col min="19" max="16384" width="9.140625" style="3"/>
  </cols>
  <sheetData>
    <row r="1" spans="1:11" s="57" customFormat="1" ht="28.5">
      <c r="A1" s="10" t="s">
        <v>33</v>
      </c>
      <c r="B1" s="11"/>
      <c r="C1" s="11"/>
      <c r="D1" s="12"/>
      <c r="E1" s="12"/>
      <c r="F1" s="13"/>
      <c r="G1" s="13"/>
      <c r="H1" s="13"/>
      <c r="I1" s="13"/>
      <c r="J1" s="13"/>
      <c r="K1" s="12"/>
    </row>
    <row r="2" spans="1:11" ht="15.75" thickBot="1"/>
    <row r="3" spans="1:11" ht="21.75" thickBot="1">
      <c r="A3" s="46" t="s">
        <v>48</v>
      </c>
      <c r="B3" s="47"/>
      <c r="C3" s="47"/>
      <c r="D3" s="47"/>
      <c r="E3" s="47"/>
      <c r="F3" s="8"/>
      <c r="G3" s="8"/>
      <c r="H3" s="8"/>
      <c r="I3" s="8"/>
      <c r="J3" s="8"/>
      <c r="K3" s="48"/>
    </row>
    <row r="4" spans="1:11">
      <c r="A4" s="35" t="s">
        <v>139</v>
      </c>
      <c r="B4" s="36" t="s">
        <v>91</v>
      </c>
      <c r="C4" s="36" t="s">
        <v>92</v>
      </c>
      <c r="D4" s="37" t="s">
        <v>1</v>
      </c>
      <c r="E4" s="37" t="s">
        <v>12</v>
      </c>
      <c r="F4" s="38" t="s">
        <v>11</v>
      </c>
      <c r="G4" s="38" t="s">
        <v>13</v>
      </c>
      <c r="H4" s="38" t="s">
        <v>14</v>
      </c>
      <c r="I4" s="38" t="s">
        <v>93</v>
      </c>
      <c r="J4" s="38" t="s">
        <v>95</v>
      </c>
      <c r="K4" s="65" t="s">
        <v>114</v>
      </c>
    </row>
    <row r="5" spans="1:11">
      <c r="A5" s="32" t="s">
        <v>143</v>
      </c>
      <c r="B5" s="33">
        <f>+C5*E5</f>
        <v>0</v>
      </c>
      <c r="C5" s="61">
        <v>1500</v>
      </c>
      <c r="D5" s="42" t="s">
        <v>75</v>
      </c>
      <c r="E5" s="43">
        <v>0</v>
      </c>
      <c r="F5" s="44">
        <v>4.5</v>
      </c>
      <c r="G5" s="44">
        <v>75</v>
      </c>
      <c r="H5" s="44">
        <v>9</v>
      </c>
      <c r="I5" s="44">
        <f>(E5*F5)*G5*H5</f>
        <v>0</v>
      </c>
      <c r="J5" s="44" t="e">
        <f>+(E5)*(G5*H5)/(B5/F5)</f>
        <v>#DIV/0!</v>
      </c>
      <c r="K5" s="81"/>
    </row>
    <row r="6" spans="1:11">
      <c r="A6" s="22" t="s">
        <v>28</v>
      </c>
      <c r="B6" s="41">
        <f>SUM(B5)</f>
        <v>0</v>
      </c>
      <c r="C6" s="41"/>
      <c r="D6" s="28"/>
      <c r="E6" s="29"/>
      <c r="F6" s="30"/>
      <c r="G6" s="30"/>
      <c r="H6" s="30"/>
      <c r="I6" s="30">
        <f>SUM(I5)</f>
        <v>0</v>
      </c>
      <c r="J6" s="30"/>
      <c r="K6" s="31"/>
    </row>
    <row r="7" spans="1:11" ht="15.75" thickBot="1"/>
    <row r="8" spans="1:11" ht="21.75" thickBot="1">
      <c r="A8" s="46" t="s">
        <v>42</v>
      </c>
      <c r="B8" s="47"/>
      <c r="C8" s="47"/>
      <c r="D8" s="47"/>
      <c r="E8" s="47"/>
      <c r="F8" s="8"/>
      <c r="G8" s="8"/>
      <c r="H8" s="8"/>
      <c r="I8" s="8"/>
      <c r="J8" s="8"/>
      <c r="K8" s="48"/>
    </row>
    <row r="9" spans="1:11">
      <c r="A9" s="35" t="s">
        <v>139</v>
      </c>
      <c r="B9" s="36" t="s">
        <v>91</v>
      </c>
      <c r="C9" s="36" t="s">
        <v>92</v>
      </c>
      <c r="D9" s="37" t="s">
        <v>1</v>
      </c>
      <c r="E9" s="37" t="s">
        <v>12</v>
      </c>
      <c r="F9" s="38" t="s">
        <v>11</v>
      </c>
      <c r="G9" s="38" t="s">
        <v>13</v>
      </c>
      <c r="H9" s="38" t="s">
        <v>14</v>
      </c>
      <c r="I9" s="38" t="s">
        <v>93</v>
      </c>
      <c r="J9" s="38"/>
      <c r="K9" s="39"/>
    </row>
    <row r="10" spans="1:11">
      <c r="A10" s="32" t="s">
        <v>143</v>
      </c>
      <c r="B10" s="33">
        <f>+C10*E10</f>
        <v>0</v>
      </c>
      <c r="C10" s="33">
        <v>1500</v>
      </c>
      <c r="D10" s="17" t="s">
        <v>75</v>
      </c>
      <c r="E10" s="19">
        <v>0</v>
      </c>
      <c r="F10" s="44">
        <v>9</v>
      </c>
      <c r="G10" s="44">
        <v>37.5</v>
      </c>
      <c r="H10" s="44">
        <v>9</v>
      </c>
      <c r="I10" s="44">
        <f>(E10*F10)*G10*H10</f>
        <v>0</v>
      </c>
      <c r="J10" s="44" t="e">
        <f>+(E10)*(G10*H10)/(B10/F10)</f>
        <v>#DIV/0!</v>
      </c>
      <c r="K10" s="81"/>
    </row>
    <row r="11" spans="1:11">
      <c r="A11" s="22" t="s">
        <v>28</v>
      </c>
      <c r="B11" s="41">
        <f>SUM(B10)</f>
        <v>0</v>
      </c>
      <c r="C11" s="41"/>
      <c r="D11" s="28"/>
      <c r="E11" s="29"/>
      <c r="F11" s="30"/>
      <c r="G11" s="30"/>
      <c r="H11" s="30"/>
      <c r="I11" s="30">
        <f>SUM(I10)</f>
        <v>0</v>
      </c>
      <c r="J11" s="30"/>
      <c r="K11" s="31"/>
    </row>
    <row r="12" spans="1:11" ht="15.75" thickBot="1"/>
    <row r="13" spans="1:11" ht="21.75" thickBot="1">
      <c r="A13" s="46" t="s">
        <v>43</v>
      </c>
      <c r="B13" s="47"/>
      <c r="C13" s="47"/>
      <c r="D13" s="47"/>
      <c r="E13" s="47"/>
      <c r="F13" s="8"/>
      <c r="G13" s="8"/>
      <c r="H13" s="8"/>
      <c r="I13" s="8"/>
      <c r="J13" s="8"/>
      <c r="K13" s="48"/>
    </row>
    <row r="14" spans="1:11">
      <c r="A14" s="35" t="s">
        <v>139</v>
      </c>
      <c r="B14" s="36" t="s">
        <v>91</v>
      </c>
      <c r="C14" s="36" t="s">
        <v>92</v>
      </c>
      <c r="D14" s="37" t="s">
        <v>1</v>
      </c>
      <c r="E14" s="37" t="s">
        <v>12</v>
      </c>
      <c r="F14" s="38" t="s">
        <v>11</v>
      </c>
      <c r="G14" s="38" t="s">
        <v>13</v>
      </c>
      <c r="H14" s="38" t="s">
        <v>14</v>
      </c>
      <c r="I14" s="38" t="s">
        <v>93</v>
      </c>
      <c r="J14" s="38"/>
      <c r="K14" s="39"/>
    </row>
    <row r="15" spans="1:11">
      <c r="A15" s="32" t="s">
        <v>144</v>
      </c>
      <c r="B15" s="49">
        <f>+C15*E15</f>
        <v>0</v>
      </c>
      <c r="C15" s="49">
        <v>54000</v>
      </c>
      <c r="D15" s="17" t="s">
        <v>76</v>
      </c>
      <c r="E15" s="19">
        <v>0</v>
      </c>
      <c r="F15" s="20">
        <v>300</v>
      </c>
      <c r="G15" s="20">
        <v>24</v>
      </c>
      <c r="H15" s="20">
        <v>10</v>
      </c>
      <c r="I15" s="20">
        <f>(E15*F15)*G15*H15</f>
        <v>0</v>
      </c>
      <c r="J15" s="20" t="e">
        <f>+(E15)*(G15*H15)/(B15/F15)</f>
        <v>#DIV/0!</v>
      </c>
      <c r="K15" s="81"/>
    </row>
    <row r="16" spans="1:11">
      <c r="A16" s="32" t="s">
        <v>145</v>
      </c>
      <c r="B16" s="49">
        <f>+C16*E16</f>
        <v>0</v>
      </c>
      <c r="C16" s="49">
        <v>40000</v>
      </c>
      <c r="D16" s="17" t="s">
        <v>76</v>
      </c>
      <c r="E16" s="19">
        <v>0</v>
      </c>
      <c r="F16" s="20">
        <v>300</v>
      </c>
      <c r="G16" s="20">
        <v>24</v>
      </c>
      <c r="H16" s="20">
        <v>10</v>
      </c>
      <c r="I16" s="20">
        <f>(E16*F16)*G16*H16</f>
        <v>0</v>
      </c>
      <c r="J16" s="20" t="e">
        <f>+(E16)*(G16*H16)/(B16/F16)</f>
        <v>#DIV/0!</v>
      </c>
      <c r="K16" s="81"/>
    </row>
    <row r="17" spans="1:11">
      <c r="A17" s="22" t="s">
        <v>28</v>
      </c>
      <c r="B17" s="41">
        <f>SUM(B15:B16)</f>
        <v>0</v>
      </c>
      <c r="C17" s="41"/>
      <c r="D17" s="28"/>
      <c r="E17" s="29"/>
      <c r="F17" s="30"/>
      <c r="G17" s="30"/>
      <c r="H17" s="30"/>
      <c r="I17" s="30">
        <f>SUM(I15:I16)</f>
        <v>0</v>
      </c>
      <c r="J17" s="30"/>
      <c r="K17" s="31"/>
    </row>
    <row r="18" spans="1:11" ht="15.75" thickBot="1">
      <c r="B18" s="3"/>
      <c r="C18" s="3"/>
      <c r="F18" s="3"/>
      <c r="G18" s="3"/>
      <c r="H18" s="3"/>
      <c r="I18" s="3"/>
      <c r="J18" s="3"/>
    </row>
    <row r="19" spans="1:11" ht="21.75" thickBot="1">
      <c r="A19" s="46" t="s">
        <v>44</v>
      </c>
      <c r="B19" s="47"/>
      <c r="C19" s="47"/>
      <c r="D19" s="47"/>
      <c r="E19" s="47"/>
      <c r="F19" s="8"/>
      <c r="G19" s="8"/>
      <c r="H19" s="8"/>
      <c r="I19" s="8"/>
      <c r="J19" s="8"/>
      <c r="K19" s="48"/>
    </row>
    <row r="20" spans="1:11">
      <c r="A20" s="35" t="s">
        <v>139</v>
      </c>
      <c r="B20" s="36" t="s">
        <v>91</v>
      </c>
      <c r="C20" s="36" t="s">
        <v>92</v>
      </c>
      <c r="D20" s="37" t="s">
        <v>1</v>
      </c>
      <c r="E20" s="37" t="s">
        <v>12</v>
      </c>
      <c r="F20" s="38" t="s">
        <v>11</v>
      </c>
      <c r="G20" s="38" t="s">
        <v>13</v>
      </c>
      <c r="H20" s="38" t="s">
        <v>14</v>
      </c>
      <c r="I20" s="38" t="s">
        <v>93</v>
      </c>
      <c r="J20" s="38"/>
      <c r="K20" s="39"/>
    </row>
    <row r="21" spans="1:11">
      <c r="A21" s="85" t="s">
        <v>146</v>
      </c>
      <c r="B21" s="49">
        <f>+C21*E21</f>
        <v>0</v>
      </c>
      <c r="C21" s="49">
        <v>30000</v>
      </c>
      <c r="D21" s="17" t="s">
        <v>96</v>
      </c>
      <c r="E21" s="19">
        <v>0</v>
      </c>
      <c r="F21" s="20">
        <v>300</v>
      </c>
      <c r="G21" s="20">
        <v>47</v>
      </c>
      <c r="H21" s="20">
        <v>15</v>
      </c>
      <c r="I21" s="20">
        <f>(E21*F21)*G21*H21</f>
        <v>0</v>
      </c>
      <c r="J21" s="20" t="e">
        <f>+(E21)*(G21*H21)/(B21/F21)</f>
        <v>#DIV/0!</v>
      </c>
      <c r="K21" s="81"/>
    </row>
    <row r="22" spans="1:11">
      <c r="A22" s="85" t="s">
        <v>147</v>
      </c>
      <c r="B22" s="49">
        <f>+C22*E22</f>
        <v>0</v>
      </c>
      <c r="C22" s="49">
        <v>38000</v>
      </c>
      <c r="D22" s="80" t="s">
        <v>97</v>
      </c>
      <c r="E22" s="19">
        <v>0</v>
      </c>
      <c r="F22" s="20">
        <v>300</v>
      </c>
      <c r="G22" s="20">
        <v>47</v>
      </c>
      <c r="H22" s="20">
        <v>15</v>
      </c>
      <c r="I22" s="20">
        <f>(E22*F22)*G22*H22</f>
        <v>0</v>
      </c>
      <c r="J22" s="20" t="e">
        <f>+(E22)*(G22*H22)/(B22/F22)</f>
        <v>#DIV/0!</v>
      </c>
      <c r="K22" s="81"/>
    </row>
    <row r="23" spans="1:11">
      <c r="A23" s="22" t="s">
        <v>28</v>
      </c>
      <c r="B23" s="41">
        <f>SUM(B21:B22)</f>
        <v>0</v>
      </c>
      <c r="C23" s="41"/>
      <c r="D23" s="28"/>
      <c r="E23" s="29"/>
      <c r="F23" s="30"/>
      <c r="G23" s="30"/>
      <c r="H23" s="30"/>
      <c r="I23" s="30">
        <f>SUM(I21:I22)</f>
        <v>0</v>
      </c>
      <c r="J23" s="30"/>
      <c r="K23" s="31"/>
    </row>
    <row r="24" spans="1:11" ht="15.75" thickBot="1"/>
    <row r="25" spans="1:11" ht="21.75" thickBot="1">
      <c r="A25" s="46" t="s">
        <v>45</v>
      </c>
      <c r="B25" s="47"/>
      <c r="C25" s="47"/>
      <c r="D25" s="47"/>
      <c r="E25" s="47"/>
      <c r="F25" s="8"/>
      <c r="G25" s="8"/>
      <c r="H25" s="8"/>
      <c r="I25" s="8"/>
      <c r="J25" s="8"/>
      <c r="K25" s="48"/>
    </row>
    <row r="26" spans="1:11">
      <c r="A26" s="35" t="s">
        <v>139</v>
      </c>
      <c r="B26" s="36" t="s">
        <v>91</v>
      </c>
      <c r="C26" s="36" t="s">
        <v>92</v>
      </c>
      <c r="D26" s="37" t="s">
        <v>1</v>
      </c>
      <c r="E26" s="37" t="s">
        <v>12</v>
      </c>
      <c r="F26" s="38" t="s">
        <v>11</v>
      </c>
      <c r="G26" s="38" t="s">
        <v>13</v>
      </c>
      <c r="H26" s="38" t="s">
        <v>14</v>
      </c>
      <c r="I26" s="38" t="s">
        <v>93</v>
      </c>
      <c r="J26" s="38"/>
      <c r="K26" s="39"/>
    </row>
    <row r="27" spans="1:11">
      <c r="A27" s="32" t="s">
        <v>148</v>
      </c>
      <c r="B27" s="49">
        <f>+C27*E27</f>
        <v>0</v>
      </c>
      <c r="C27" s="49">
        <v>31000</v>
      </c>
      <c r="D27" s="17" t="s">
        <v>77</v>
      </c>
      <c r="E27" s="19">
        <v>0</v>
      </c>
      <c r="F27" s="20">
        <v>300</v>
      </c>
      <c r="G27" s="20">
        <v>18</v>
      </c>
      <c r="H27" s="20">
        <v>10</v>
      </c>
      <c r="I27" s="20">
        <f>(E27*F27)*G27*H27</f>
        <v>0</v>
      </c>
      <c r="J27" s="20" t="e">
        <f>+(E27)*(G27*H27)/(B27/F27)</f>
        <v>#DIV/0!</v>
      </c>
      <c r="K27" s="81"/>
    </row>
    <row r="28" spans="1:11">
      <c r="A28" s="32" t="s">
        <v>149</v>
      </c>
      <c r="B28" s="49">
        <f>+C28*E28</f>
        <v>0</v>
      </c>
      <c r="C28" s="49">
        <v>29000</v>
      </c>
      <c r="D28" s="17" t="s">
        <v>77</v>
      </c>
      <c r="E28" s="19">
        <v>0</v>
      </c>
      <c r="F28" s="20">
        <v>300</v>
      </c>
      <c r="G28" s="20">
        <v>18</v>
      </c>
      <c r="H28" s="20">
        <v>10</v>
      </c>
      <c r="I28" s="20">
        <f>(E28*F28)*G28*H28</f>
        <v>0</v>
      </c>
      <c r="J28" s="20" t="e">
        <f>+(E28)*(G28*H28)/(B28/F28)</f>
        <v>#DIV/0!</v>
      </c>
      <c r="K28" s="81"/>
    </row>
    <row r="29" spans="1:11">
      <c r="A29" s="22" t="s">
        <v>28</v>
      </c>
      <c r="B29" s="41">
        <f>SUM(B27:B28)</f>
        <v>0</v>
      </c>
      <c r="C29" s="41"/>
      <c r="D29" s="28"/>
      <c r="E29" s="29"/>
      <c r="F29" s="30"/>
      <c r="G29" s="30"/>
      <c r="H29" s="30"/>
      <c r="I29" s="30">
        <f>SUM(I27:I28)</f>
        <v>0</v>
      </c>
      <c r="J29" s="30"/>
      <c r="K29" s="31"/>
    </row>
    <row r="30" spans="1:11" ht="15.75" thickBot="1"/>
    <row r="31" spans="1:11" ht="21.75" thickBot="1">
      <c r="A31" s="46" t="s">
        <v>46</v>
      </c>
      <c r="B31" s="47"/>
      <c r="C31" s="47"/>
      <c r="D31" s="47"/>
      <c r="E31" s="47"/>
      <c r="F31" s="8"/>
      <c r="G31" s="8"/>
      <c r="H31" s="8"/>
      <c r="I31" s="8"/>
      <c r="J31" s="8"/>
      <c r="K31" s="48"/>
    </row>
    <row r="32" spans="1:11">
      <c r="A32" s="35" t="s">
        <v>139</v>
      </c>
      <c r="B32" s="36" t="s">
        <v>91</v>
      </c>
      <c r="C32" s="36" t="s">
        <v>92</v>
      </c>
      <c r="D32" s="37" t="s">
        <v>1</v>
      </c>
      <c r="E32" s="37" t="s">
        <v>12</v>
      </c>
      <c r="F32" s="38" t="s">
        <v>11</v>
      </c>
      <c r="G32" s="38" t="s">
        <v>13</v>
      </c>
      <c r="H32" s="38" t="s">
        <v>14</v>
      </c>
      <c r="I32" s="38" t="s">
        <v>93</v>
      </c>
      <c r="J32" s="38"/>
      <c r="K32" s="39"/>
    </row>
    <row r="33" spans="1:11">
      <c r="A33" s="32" t="s">
        <v>150</v>
      </c>
      <c r="B33" s="49">
        <f>+C33*E33</f>
        <v>0</v>
      </c>
      <c r="C33" s="49">
        <v>86000</v>
      </c>
      <c r="D33" s="17" t="s">
        <v>2</v>
      </c>
      <c r="E33" s="19">
        <v>0</v>
      </c>
      <c r="F33" s="20">
        <v>300</v>
      </c>
      <c r="G33" s="20">
        <v>98</v>
      </c>
      <c r="H33" s="20">
        <v>10</v>
      </c>
      <c r="I33" s="20">
        <f>(E33*F33)*G33*H33</f>
        <v>0</v>
      </c>
      <c r="J33" s="20" t="e">
        <f>+(E33)*(G33*H33)/(B33/F33)</f>
        <v>#DIV/0!</v>
      </c>
      <c r="K33" s="81"/>
    </row>
    <row r="34" spans="1:11">
      <c r="A34" s="22" t="s">
        <v>28</v>
      </c>
      <c r="B34" s="41">
        <f>SUM(B33)</f>
        <v>0</v>
      </c>
      <c r="C34" s="41"/>
      <c r="D34" s="28"/>
      <c r="E34" s="29"/>
      <c r="F34" s="30"/>
      <c r="G34" s="30"/>
      <c r="H34" s="30"/>
      <c r="I34" s="30">
        <f>SUM(I33)</f>
        <v>0</v>
      </c>
      <c r="J34" s="30"/>
      <c r="K34" s="31"/>
    </row>
    <row r="35" spans="1:11" ht="15.75" thickBot="1"/>
    <row r="36" spans="1:11" ht="21.75" thickBot="1">
      <c r="A36" s="46" t="s">
        <v>47</v>
      </c>
      <c r="B36" s="47"/>
      <c r="C36" s="47"/>
      <c r="D36" s="47"/>
      <c r="E36" s="47"/>
      <c r="F36" s="8"/>
      <c r="G36" s="8"/>
      <c r="H36" s="8"/>
      <c r="I36" s="8"/>
      <c r="J36" s="8"/>
      <c r="K36" s="48"/>
    </row>
    <row r="37" spans="1:11">
      <c r="A37" s="35" t="s">
        <v>139</v>
      </c>
      <c r="B37" s="36" t="s">
        <v>91</v>
      </c>
      <c r="C37" s="36" t="s">
        <v>92</v>
      </c>
      <c r="D37" s="37" t="s">
        <v>1</v>
      </c>
      <c r="E37" s="37" t="s">
        <v>12</v>
      </c>
      <c r="F37" s="38" t="s">
        <v>11</v>
      </c>
      <c r="G37" s="38" t="s">
        <v>13</v>
      </c>
      <c r="H37" s="38" t="s">
        <v>14</v>
      </c>
      <c r="I37" s="38" t="s">
        <v>93</v>
      </c>
      <c r="J37" s="38"/>
      <c r="K37" s="39"/>
    </row>
    <row r="38" spans="1:11">
      <c r="A38" s="32" t="s">
        <v>150</v>
      </c>
      <c r="B38" s="49">
        <f>+C38*E38</f>
        <v>0</v>
      </c>
      <c r="C38" s="49">
        <v>86000</v>
      </c>
      <c r="D38" s="17" t="s">
        <v>2</v>
      </c>
      <c r="E38" s="19">
        <v>0</v>
      </c>
      <c r="F38" s="20">
        <v>300</v>
      </c>
      <c r="G38" s="20">
        <v>127</v>
      </c>
      <c r="H38" s="20">
        <v>10</v>
      </c>
      <c r="I38" s="20">
        <f>(E38*F38)*G38*H38</f>
        <v>0</v>
      </c>
      <c r="J38" s="20" t="e">
        <f>+(E38)*(G38*H38)/(B38/F38)</f>
        <v>#DIV/0!</v>
      </c>
      <c r="K38" s="81"/>
    </row>
    <row r="39" spans="1:11">
      <c r="A39" s="22" t="s">
        <v>28</v>
      </c>
      <c r="B39" s="41">
        <f>SUM(B38)</f>
        <v>0</v>
      </c>
      <c r="C39" s="41"/>
      <c r="D39" s="28"/>
      <c r="E39" s="29"/>
      <c r="F39" s="30"/>
      <c r="G39" s="30"/>
      <c r="H39" s="30"/>
      <c r="I39" s="30">
        <f>SUM(I38)</f>
        <v>0</v>
      </c>
      <c r="J39" s="30"/>
      <c r="K39" s="31"/>
    </row>
    <row r="43" spans="1:11">
      <c r="A43" s="93" t="s">
        <v>94</v>
      </c>
      <c r="B43" s="86">
        <f>SUM(I6,I11,I17,I23,I29,I34,I39)</f>
        <v>0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ht="15.75" thickBot="1">
      <c r="A44" s="55" t="s">
        <v>31</v>
      </c>
      <c r="B44" s="86">
        <f>SUM(B6,B11,B17,B23,B29,B34,B39)</f>
        <v>0</v>
      </c>
      <c r="C44" s="2"/>
      <c r="D44" s="2"/>
      <c r="E44" s="2"/>
      <c r="F44" s="2"/>
      <c r="G44" s="2"/>
      <c r="H44" s="2"/>
      <c r="I44" s="2"/>
      <c r="J44" s="2"/>
      <c r="K44" s="2"/>
    </row>
    <row r="45" spans="1:11" ht="15.75" thickBot="1">
      <c r="A45" s="95" t="s">
        <v>132</v>
      </c>
      <c r="B45" s="87">
        <f>IFERROR(B43/B44,0)</f>
        <v>0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 ht="15.75" thickBot="1">
      <c r="A46" s="95" t="s">
        <v>130</v>
      </c>
      <c r="B46" s="87">
        <f>+B45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tabSelected="1" topLeftCell="A22" workbookViewId="0">
      <selection activeCell="E44" sqref="E44"/>
    </sheetView>
  </sheetViews>
  <sheetFormatPr defaultColWidth="9.140625" defaultRowHeight="15" outlineLevelCol="1"/>
  <cols>
    <col min="1" max="1" width="119.140625" style="3" bestFit="1" customWidth="1"/>
    <col min="2" max="2" width="11.140625" style="14" bestFit="1" customWidth="1"/>
    <col min="3" max="3" width="14" style="14" bestFit="1" customWidth="1"/>
    <col min="4" max="4" width="13.7109375" style="3" customWidth="1"/>
    <col min="5" max="5" width="5.7109375" style="3" bestFit="1" customWidth="1"/>
    <col min="6" max="8" width="9.28515625" style="15" hidden="1" customWidth="1" outlineLevel="1"/>
    <col min="9" max="9" width="17.28515625" style="15" hidden="1" customWidth="1" outlineLevel="1"/>
    <col min="10" max="10" width="9.28515625" style="15" hidden="1" customWidth="1" outlineLevel="1"/>
    <col min="11" max="11" width="13.7109375" style="3" customWidth="1" collapsed="1"/>
    <col min="12" max="12" width="15" style="3" customWidth="1"/>
    <col min="13" max="13" width="9.140625" style="3"/>
    <col min="14" max="14" width="42" style="3" customWidth="1"/>
    <col min="15" max="15" width="19.5703125" style="3" bestFit="1" customWidth="1"/>
    <col min="16" max="16" width="16.42578125" style="3" customWidth="1"/>
    <col min="17" max="17" width="18.28515625" style="3" customWidth="1"/>
    <col min="18" max="18" width="16.140625" style="3" customWidth="1"/>
    <col min="19" max="16384" width="9.140625" style="3"/>
  </cols>
  <sheetData>
    <row r="1" spans="1:11" s="57" customFormat="1" ht="28.5">
      <c r="A1" s="10" t="s">
        <v>35</v>
      </c>
      <c r="B1" s="11"/>
      <c r="C1" s="11"/>
      <c r="D1" s="12"/>
      <c r="E1" s="12"/>
      <c r="F1" s="13"/>
      <c r="G1" s="13"/>
      <c r="H1" s="13"/>
      <c r="I1" s="13"/>
      <c r="J1" s="13"/>
      <c r="K1" s="12"/>
    </row>
    <row r="2" spans="1:11" ht="15.75" thickBot="1"/>
    <row r="3" spans="1:11" ht="21.75" thickBot="1">
      <c r="A3" s="46" t="s">
        <v>49</v>
      </c>
      <c r="B3" s="47"/>
      <c r="C3" s="47"/>
      <c r="D3" s="47"/>
      <c r="E3" s="47"/>
      <c r="F3" s="8"/>
      <c r="G3" s="8"/>
      <c r="H3" s="8"/>
      <c r="I3" s="8"/>
      <c r="J3" s="8"/>
      <c r="K3" s="47"/>
    </row>
    <row r="4" spans="1:11">
      <c r="A4" s="35" t="s">
        <v>139</v>
      </c>
      <c r="B4" s="36" t="s">
        <v>91</v>
      </c>
      <c r="C4" s="36" t="s">
        <v>92</v>
      </c>
      <c r="D4" s="37" t="s">
        <v>1</v>
      </c>
      <c r="E4" s="37" t="s">
        <v>12</v>
      </c>
      <c r="F4" s="38" t="s">
        <v>11</v>
      </c>
      <c r="G4" s="38" t="s">
        <v>13</v>
      </c>
      <c r="H4" s="38" t="s">
        <v>14</v>
      </c>
      <c r="I4" s="38" t="s">
        <v>93</v>
      </c>
      <c r="J4" s="38" t="s">
        <v>95</v>
      </c>
      <c r="K4" s="37" t="s">
        <v>114</v>
      </c>
    </row>
    <row r="5" spans="1:11">
      <c r="A5" s="32" t="s">
        <v>151</v>
      </c>
      <c r="B5" s="33">
        <f>+C5*E5</f>
        <v>0</v>
      </c>
      <c r="C5" s="33">
        <v>174000</v>
      </c>
      <c r="D5" s="17" t="s">
        <v>78</v>
      </c>
      <c r="E5" s="43">
        <v>0</v>
      </c>
      <c r="F5" s="44">
        <v>1050</v>
      </c>
      <c r="G5" s="44">
        <v>27</v>
      </c>
      <c r="H5" s="44">
        <v>15</v>
      </c>
      <c r="I5" s="44">
        <f>(E5*F5)*G5*H5</f>
        <v>0</v>
      </c>
      <c r="J5" s="44" t="e">
        <f>+(E5)*(G5*H5)/(B5/F5)</f>
        <v>#DIV/0!</v>
      </c>
      <c r="K5" s="17"/>
    </row>
    <row r="6" spans="1:11">
      <c r="A6" s="22" t="s">
        <v>28</v>
      </c>
      <c r="B6" s="41">
        <f>SUM(B5)</f>
        <v>0</v>
      </c>
      <c r="C6" s="41"/>
      <c r="D6" s="28"/>
      <c r="E6" s="29"/>
      <c r="F6" s="30"/>
      <c r="G6" s="30"/>
      <c r="H6" s="30"/>
      <c r="I6" s="30">
        <f>SUM(I5)</f>
        <v>0</v>
      </c>
      <c r="J6" s="30"/>
      <c r="K6" s="28"/>
    </row>
    <row r="7" spans="1:11" ht="15.75" thickBot="1"/>
    <row r="8" spans="1:11" ht="21.75" thickBot="1">
      <c r="A8" s="46" t="s">
        <v>50</v>
      </c>
      <c r="B8" s="47"/>
      <c r="C8" s="47"/>
      <c r="D8" s="47"/>
      <c r="E8" s="47"/>
      <c r="F8" s="8"/>
      <c r="G8" s="8"/>
      <c r="H8" s="8"/>
      <c r="I8" s="8"/>
      <c r="J8" s="8"/>
      <c r="K8" s="47"/>
    </row>
    <row r="9" spans="1:11">
      <c r="A9" s="35" t="s">
        <v>139</v>
      </c>
      <c r="B9" s="36" t="s">
        <v>0</v>
      </c>
      <c r="C9" s="36"/>
      <c r="D9" s="37" t="s">
        <v>1</v>
      </c>
      <c r="E9" s="37" t="s">
        <v>12</v>
      </c>
      <c r="F9" s="38" t="s">
        <v>11</v>
      </c>
      <c r="G9" s="38" t="s">
        <v>13</v>
      </c>
      <c r="H9" s="38" t="s">
        <v>14</v>
      </c>
      <c r="I9" s="38" t="s">
        <v>93</v>
      </c>
      <c r="J9" s="38"/>
      <c r="K9" s="37"/>
    </row>
    <row r="10" spans="1:11">
      <c r="A10" s="32" t="s">
        <v>152</v>
      </c>
      <c r="B10" s="49">
        <f>+C10*E10</f>
        <v>0</v>
      </c>
      <c r="C10" s="49">
        <v>350000</v>
      </c>
      <c r="D10" s="17" t="s">
        <v>78</v>
      </c>
      <c r="E10" s="19">
        <v>0</v>
      </c>
      <c r="F10" s="44">
        <v>1050</v>
      </c>
      <c r="G10" s="44">
        <v>53</v>
      </c>
      <c r="H10" s="44">
        <v>10</v>
      </c>
      <c r="I10" s="44">
        <f>(E10*F10)*G10*H10</f>
        <v>0</v>
      </c>
      <c r="J10" s="44" t="e">
        <f>+(E10)*(G10*H10)/(B10/F10)</f>
        <v>#DIV/0!</v>
      </c>
      <c r="K10" s="17"/>
    </row>
    <row r="11" spans="1:11">
      <c r="A11" s="22" t="s">
        <v>28</v>
      </c>
      <c r="B11" s="41">
        <f>SUM(B10)</f>
        <v>0</v>
      </c>
      <c r="C11" s="41"/>
      <c r="D11" s="28"/>
      <c r="E11" s="29"/>
      <c r="F11" s="30"/>
      <c r="G11" s="30"/>
      <c r="H11" s="30"/>
      <c r="I11" s="30">
        <f>SUM(I10)</f>
        <v>0</v>
      </c>
      <c r="J11" s="30"/>
      <c r="K11" s="28"/>
    </row>
    <row r="12" spans="1:11" ht="15.75" thickBot="1"/>
    <row r="13" spans="1:11" ht="21.75" thickBot="1">
      <c r="A13" s="46" t="s">
        <v>51</v>
      </c>
      <c r="B13" s="47"/>
      <c r="C13" s="47"/>
      <c r="D13" s="47"/>
      <c r="E13" s="47"/>
      <c r="F13" s="8"/>
      <c r="G13" s="8"/>
      <c r="H13" s="8"/>
      <c r="I13" s="8"/>
      <c r="J13" s="8"/>
      <c r="K13" s="47"/>
    </row>
    <row r="14" spans="1:11">
      <c r="A14" s="35" t="s">
        <v>139</v>
      </c>
      <c r="B14" s="36" t="s">
        <v>0</v>
      </c>
      <c r="C14" s="36"/>
      <c r="D14" s="37" t="s">
        <v>1</v>
      </c>
      <c r="E14" s="37" t="s">
        <v>12</v>
      </c>
      <c r="F14" s="38" t="s">
        <v>11</v>
      </c>
      <c r="G14" s="38" t="s">
        <v>13</v>
      </c>
      <c r="H14" s="38" t="s">
        <v>14</v>
      </c>
      <c r="I14" s="38" t="s">
        <v>93</v>
      </c>
      <c r="J14" s="38"/>
      <c r="K14" s="37"/>
    </row>
    <row r="15" spans="1:11">
      <c r="A15" s="32" t="s">
        <v>153</v>
      </c>
      <c r="B15" s="49">
        <f>+C15*E15</f>
        <v>0</v>
      </c>
      <c r="C15" s="49">
        <v>70</v>
      </c>
      <c r="D15" s="17" t="s">
        <v>103</v>
      </c>
      <c r="E15" s="19">
        <v>0</v>
      </c>
      <c r="F15" s="44">
        <v>1</v>
      </c>
      <c r="G15" s="44">
        <v>50</v>
      </c>
      <c r="H15" s="44">
        <v>5</v>
      </c>
      <c r="I15" s="44">
        <f>(E15*F15)*G15*H15</f>
        <v>0</v>
      </c>
      <c r="J15" s="44" t="e">
        <f>+(E15)*(G15*H15)/(B15/F15)</f>
        <v>#DIV/0!</v>
      </c>
      <c r="K15" s="17"/>
    </row>
    <row r="16" spans="1:11">
      <c r="A16" s="22" t="s">
        <v>28</v>
      </c>
      <c r="B16" s="41">
        <f>SUM(B15)</f>
        <v>0</v>
      </c>
      <c r="C16" s="41"/>
      <c r="D16" s="28"/>
      <c r="E16" s="29"/>
      <c r="F16" s="30"/>
      <c r="G16" s="30"/>
      <c r="H16" s="30"/>
      <c r="I16" s="30">
        <f>SUM(I15)</f>
        <v>0</v>
      </c>
      <c r="J16" s="30"/>
      <c r="K16" s="28"/>
    </row>
    <row r="17" spans="1:11" ht="15.75" thickBot="1"/>
    <row r="18" spans="1:11" ht="21.75" thickBot="1">
      <c r="A18" s="46" t="s">
        <v>52</v>
      </c>
      <c r="B18" s="47"/>
      <c r="C18" s="47"/>
      <c r="D18" s="47"/>
      <c r="E18" s="47"/>
      <c r="F18" s="8"/>
      <c r="G18" s="8"/>
      <c r="H18" s="8"/>
      <c r="I18" s="8"/>
      <c r="J18" s="8"/>
      <c r="K18" s="47"/>
    </row>
    <row r="19" spans="1:11">
      <c r="A19" s="35" t="s">
        <v>139</v>
      </c>
      <c r="B19" s="36" t="s">
        <v>0</v>
      </c>
      <c r="C19" s="36"/>
      <c r="D19" s="37" t="s">
        <v>1</v>
      </c>
      <c r="E19" s="37" t="s">
        <v>12</v>
      </c>
      <c r="F19" s="38" t="s">
        <v>11</v>
      </c>
      <c r="G19" s="38" t="s">
        <v>13</v>
      </c>
      <c r="H19" s="38" t="s">
        <v>14</v>
      </c>
      <c r="I19" s="38" t="s">
        <v>93</v>
      </c>
      <c r="J19" s="38"/>
      <c r="K19" s="37"/>
    </row>
    <row r="20" spans="1:11">
      <c r="A20" s="32" t="s">
        <v>154</v>
      </c>
      <c r="B20" s="49">
        <f>+C20*E20</f>
        <v>0</v>
      </c>
      <c r="C20" s="49">
        <v>70</v>
      </c>
      <c r="D20" s="17" t="s">
        <v>103</v>
      </c>
      <c r="E20" s="19">
        <v>0</v>
      </c>
      <c r="F20" s="44">
        <v>1</v>
      </c>
      <c r="G20" s="44">
        <v>75</v>
      </c>
      <c r="H20" s="44">
        <v>5</v>
      </c>
      <c r="I20" s="44">
        <f>(E20*F20)*G20*H20</f>
        <v>0</v>
      </c>
      <c r="J20" s="44" t="e">
        <f>+(E20)*(G20*H20)/(B20/F20)</f>
        <v>#DIV/0!</v>
      </c>
      <c r="K20" s="17"/>
    </row>
    <row r="21" spans="1:11">
      <c r="A21" s="22" t="s">
        <v>28</v>
      </c>
      <c r="B21" s="41">
        <f>SUM(B20)</f>
        <v>0</v>
      </c>
      <c r="C21" s="41"/>
      <c r="D21" s="28"/>
      <c r="E21" s="29"/>
      <c r="F21" s="30"/>
      <c r="G21" s="30"/>
      <c r="H21" s="30"/>
      <c r="I21" s="30">
        <f>SUM(I20)</f>
        <v>0</v>
      </c>
      <c r="J21" s="30"/>
      <c r="K21" s="28"/>
    </row>
    <row r="22" spans="1:11" ht="15.75" thickBot="1"/>
    <row r="23" spans="1:11" ht="21.75" thickBot="1">
      <c r="A23" s="46" t="s">
        <v>53</v>
      </c>
      <c r="B23" s="47"/>
      <c r="C23" s="47"/>
      <c r="D23" s="47"/>
      <c r="E23" s="47"/>
      <c r="F23" s="8"/>
      <c r="G23" s="8"/>
      <c r="H23" s="8"/>
      <c r="I23" s="8"/>
      <c r="J23" s="8"/>
      <c r="K23" s="47"/>
    </row>
    <row r="24" spans="1:11">
      <c r="A24" s="35" t="s">
        <v>139</v>
      </c>
      <c r="B24" s="36" t="s">
        <v>0</v>
      </c>
      <c r="C24" s="36"/>
      <c r="D24" s="37" t="s">
        <v>1</v>
      </c>
      <c r="E24" s="37" t="s">
        <v>12</v>
      </c>
      <c r="F24" s="38" t="s">
        <v>11</v>
      </c>
      <c r="G24" s="38" t="s">
        <v>13</v>
      </c>
      <c r="H24" s="38" t="s">
        <v>14</v>
      </c>
      <c r="I24" s="38" t="s">
        <v>93</v>
      </c>
      <c r="J24" s="38"/>
      <c r="K24" s="37"/>
    </row>
    <row r="25" spans="1:11">
      <c r="A25" s="32" t="s">
        <v>155</v>
      </c>
      <c r="B25" s="49">
        <f>+C25*E25</f>
        <v>0</v>
      </c>
      <c r="C25" s="49">
        <v>50000</v>
      </c>
      <c r="D25" s="17" t="s">
        <v>104</v>
      </c>
      <c r="E25" s="19">
        <v>0</v>
      </c>
      <c r="F25" s="44">
        <v>1352</v>
      </c>
      <c r="G25" s="44">
        <v>80</v>
      </c>
      <c r="H25" s="44">
        <v>10</v>
      </c>
      <c r="I25" s="44">
        <f>(E25*F25)*G25*H25</f>
        <v>0</v>
      </c>
      <c r="J25" s="44" t="e">
        <f>+(E25)*(G25*H25)/((B25*10.4)/F25)</f>
        <v>#DIV/0!</v>
      </c>
      <c r="K25" s="17"/>
    </row>
    <row r="26" spans="1:11">
      <c r="A26" s="22" t="s">
        <v>28</v>
      </c>
      <c r="B26" s="41">
        <f>SUM(B25)</f>
        <v>0</v>
      </c>
      <c r="C26" s="41"/>
      <c r="D26" s="28"/>
      <c r="E26" s="29"/>
      <c r="F26" s="30"/>
      <c r="G26" s="30"/>
      <c r="H26" s="30"/>
      <c r="I26" s="117">
        <f>SUM(I25)</f>
        <v>0</v>
      </c>
      <c r="J26" s="30"/>
      <c r="K26" s="28"/>
    </row>
    <row r="27" spans="1:11" ht="15.75" thickBot="1"/>
    <row r="28" spans="1:11" ht="21.75" thickBot="1">
      <c r="A28" s="46" t="s">
        <v>54</v>
      </c>
      <c r="B28" s="47"/>
      <c r="C28" s="47"/>
      <c r="D28" s="47"/>
      <c r="E28" s="47"/>
      <c r="F28" s="8"/>
      <c r="G28" s="8"/>
      <c r="H28" s="8"/>
      <c r="I28" s="8"/>
      <c r="J28" s="8"/>
      <c r="K28" s="47"/>
    </row>
    <row r="29" spans="1:11">
      <c r="A29" s="35" t="s">
        <v>139</v>
      </c>
      <c r="B29" s="36" t="s">
        <v>0</v>
      </c>
      <c r="C29" s="36"/>
      <c r="D29" s="37" t="s">
        <v>1</v>
      </c>
      <c r="E29" s="37" t="s">
        <v>12</v>
      </c>
      <c r="F29" s="38" t="s">
        <v>11</v>
      </c>
      <c r="G29" s="38" t="s">
        <v>13</v>
      </c>
      <c r="H29" s="38" t="s">
        <v>14</v>
      </c>
      <c r="I29" s="38" t="s">
        <v>93</v>
      </c>
      <c r="J29" s="38"/>
      <c r="K29" s="37"/>
    </row>
    <row r="30" spans="1:11">
      <c r="A30" s="32" t="s">
        <v>156</v>
      </c>
      <c r="B30" s="49">
        <f>+C30*E30</f>
        <v>0</v>
      </c>
      <c r="C30" s="49">
        <v>3900</v>
      </c>
      <c r="D30" s="17" t="s">
        <v>79</v>
      </c>
      <c r="E30" s="19">
        <v>0</v>
      </c>
      <c r="F30" s="44">
        <v>9.9</v>
      </c>
      <c r="G30" s="44">
        <v>9</v>
      </c>
      <c r="H30" s="44">
        <v>10</v>
      </c>
      <c r="I30" s="44">
        <f>(E30*F30)*G30*H30</f>
        <v>0</v>
      </c>
      <c r="J30" s="44" t="e">
        <f>+(E30)*(G30*H30)/(B30/F30)</f>
        <v>#DIV/0!</v>
      </c>
      <c r="K30" s="17"/>
    </row>
    <row r="31" spans="1:11">
      <c r="A31" s="22" t="s">
        <v>28</v>
      </c>
      <c r="B31" s="41">
        <f>SUM(B30)</f>
        <v>0</v>
      </c>
      <c r="C31" s="41"/>
      <c r="D31" s="28"/>
      <c r="E31" s="29"/>
      <c r="F31" s="30"/>
      <c r="G31" s="30"/>
      <c r="H31" s="30"/>
      <c r="I31" s="30">
        <f>SUM(I30)</f>
        <v>0</v>
      </c>
      <c r="J31" s="30"/>
      <c r="K31" s="28"/>
    </row>
    <row r="32" spans="1:11" ht="15.75" thickBot="1"/>
    <row r="33" spans="1:11" ht="21.75" thickBot="1">
      <c r="A33" s="46" t="s">
        <v>55</v>
      </c>
      <c r="B33" s="47"/>
      <c r="C33" s="47"/>
      <c r="D33" s="47"/>
      <c r="E33" s="47"/>
      <c r="F33" s="8"/>
      <c r="G33" s="8"/>
      <c r="H33" s="8"/>
      <c r="I33" s="8"/>
      <c r="J33" s="8"/>
      <c r="K33" s="47"/>
    </row>
    <row r="34" spans="1:11">
      <c r="A34" s="35" t="s">
        <v>139</v>
      </c>
      <c r="B34" s="36" t="s">
        <v>0</v>
      </c>
      <c r="C34" s="36"/>
      <c r="D34" s="37" t="s">
        <v>1</v>
      </c>
      <c r="E34" s="37" t="s">
        <v>12</v>
      </c>
      <c r="F34" s="38" t="s">
        <v>11</v>
      </c>
      <c r="G34" s="38" t="s">
        <v>13</v>
      </c>
      <c r="H34" s="38" t="s">
        <v>14</v>
      </c>
      <c r="I34" s="38" t="s">
        <v>93</v>
      </c>
      <c r="J34" s="38"/>
      <c r="K34" s="37"/>
    </row>
    <row r="35" spans="1:11">
      <c r="A35" s="32" t="s">
        <v>158</v>
      </c>
      <c r="B35" s="49">
        <f>+C35*E35</f>
        <v>0</v>
      </c>
      <c r="C35" s="49">
        <v>3900</v>
      </c>
      <c r="D35" s="17" t="s">
        <v>79</v>
      </c>
      <c r="E35" s="19">
        <v>0</v>
      </c>
      <c r="F35" s="20"/>
      <c r="G35" s="20"/>
      <c r="H35" s="20"/>
      <c r="I35" s="20"/>
      <c r="J35" s="20"/>
      <c r="K35" s="17"/>
    </row>
    <row r="36" spans="1:11">
      <c r="A36" s="32" t="s">
        <v>157</v>
      </c>
      <c r="B36" s="49">
        <f>+C36*E36</f>
        <v>0</v>
      </c>
      <c r="C36" s="49">
        <v>2100</v>
      </c>
      <c r="D36" s="17" t="s">
        <v>105</v>
      </c>
      <c r="E36" s="19">
        <v>0</v>
      </c>
      <c r="F36" s="20"/>
      <c r="G36" s="20"/>
      <c r="H36" s="20"/>
      <c r="I36" s="20"/>
      <c r="J36" s="20"/>
      <c r="K36" s="17"/>
    </row>
    <row r="37" spans="1:11">
      <c r="A37" s="32" t="s">
        <v>100</v>
      </c>
      <c r="B37" s="49">
        <f>+C35*E35+C36*E36</f>
        <v>0</v>
      </c>
      <c r="D37" s="17" t="s">
        <v>75</v>
      </c>
      <c r="E37" s="20">
        <f>SUM(E35:E36)</f>
        <v>0</v>
      </c>
      <c r="F37" s="20">
        <v>12.7</v>
      </c>
      <c r="G37" s="20">
        <v>6</v>
      </c>
      <c r="H37" s="20">
        <v>10</v>
      </c>
      <c r="I37" s="20">
        <f>(E37*F37)*G37*H37</f>
        <v>0</v>
      </c>
      <c r="J37" s="20" t="e">
        <f>+(E37)*(G37*H37)/(B37/F37)</f>
        <v>#DIV/0!</v>
      </c>
      <c r="K37" s="17"/>
    </row>
    <row r="38" spans="1:11">
      <c r="A38" s="22" t="s">
        <v>28</v>
      </c>
      <c r="B38" s="41">
        <f>+B36+B35</f>
        <v>0</v>
      </c>
      <c r="C38" s="41"/>
      <c r="D38" s="28"/>
      <c r="E38" s="29"/>
      <c r="F38" s="30"/>
      <c r="G38" s="30"/>
      <c r="H38" s="30"/>
      <c r="I38" s="30">
        <f>SUM(I37)</f>
        <v>0</v>
      </c>
      <c r="J38" s="30"/>
      <c r="K38" s="28"/>
    </row>
    <row r="39" spans="1:11" ht="15.75" thickBot="1"/>
    <row r="40" spans="1:11" ht="21.75" thickBot="1">
      <c r="A40" s="46" t="s">
        <v>56</v>
      </c>
      <c r="B40" s="47"/>
      <c r="C40" s="47"/>
      <c r="D40" s="47"/>
      <c r="E40" s="47"/>
      <c r="F40" s="8"/>
      <c r="G40" s="8"/>
      <c r="H40" s="8"/>
      <c r="I40" s="8"/>
      <c r="J40" s="8"/>
      <c r="K40" s="47"/>
    </row>
    <row r="41" spans="1:11">
      <c r="A41" s="35" t="s">
        <v>139</v>
      </c>
      <c r="B41" s="36" t="s">
        <v>0</v>
      </c>
      <c r="C41" s="36"/>
      <c r="D41" s="37" t="s">
        <v>1</v>
      </c>
      <c r="E41" s="37" t="s">
        <v>12</v>
      </c>
      <c r="F41" s="38" t="s">
        <v>11</v>
      </c>
      <c r="G41" s="38" t="s">
        <v>13</v>
      </c>
      <c r="H41" s="38" t="s">
        <v>14</v>
      </c>
      <c r="I41" s="38" t="s">
        <v>93</v>
      </c>
      <c r="J41" s="38"/>
      <c r="K41" s="37"/>
    </row>
    <row r="42" spans="1:11">
      <c r="A42" s="32" t="s">
        <v>159</v>
      </c>
      <c r="B42" s="49">
        <f>SUM(85000*E42)</f>
        <v>0</v>
      </c>
      <c r="C42" s="49">
        <v>85000</v>
      </c>
      <c r="D42" s="17" t="s">
        <v>80</v>
      </c>
      <c r="E42" s="19">
        <v>0</v>
      </c>
      <c r="F42" s="20">
        <v>85</v>
      </c>
      <c r="G42" s="20">
        <v>70</v>
      </c>
      <c r="H42" s="20">
        <v>15</v>
      </c>
      <c r="I42" s="44">
        <f>(E42*F42)*G42*H42</f>
        <v>0</v>
      </c>
      <c r="J42" s="44" t="e">
        <f>+(E42)*(G42*H42)/(B42/F42)</f>
        <v>#DIV/0!</v>
      </c>
      <c r="K42" s="17"/>
    </row>
    <row r="43" spans="1:11">
      <c r="A43" s="22" t="s">
        <v>28</v>
      </c>
      <c r="B43" s="41">
        <f>SUM(B42)</f>
        <v>0</v>
      </c>
      <c r="C43" s="41"/>
      <c r="D43" s="28"/>
      <c r="E43" s="29"/>
      <c r="F43" s="89"/>
      <c r="G43" s="89"/>
      <c r="H43" s="89"/>
      <c r="I43" s="118">
        <f>SUM(I42)</f>
        <v>0</v>
      </c>
      <c r="J43" s="89"/>
      <c r="K43" s="28"/>
    </row>
    <row r="48" spans="1:11">
      <c r="A48" s="93" t="s">
        <v>94</v>
      </c>
      <c r="B48" s="86">
        <f>SUM(I6,I11,I16,I21,I26,I31,I38,I43)</f>
        <v>0</v>
      </c>
      <c r="C48" s="2"/>
      <c r="D48" s="2"/>
      <c r="E48" s="2"/>
      <c r="F48" s="2"/>
      <c r="G48" s="2"/>
      <c r="H48" s="2"/>
      <c r="I48" s="2"/>
      <c r="J48" s="2"/>
      <c r="K48" s="2"/>
    </row>
    <row r="49" spans="1:11" ht="15.75" thickBot="1">
      <c r="A49" s="55" t="s">
        <v>31</v>
      </c>
      <c r="B49" s="86">
        <f>SUM(B6,B11,B16,B21,B26,B31,B38,B43)</f>
        <v>0</v>
      </c>
      <c r="C49" s="2"/>
      <c r="D49" s="2"/>
      <c r="E49" s="2"/>
      <c r="F49" s="2"/>
      <c r="G49" s="2"/>
      <c r="H49" s="2"/>
      <c r="I49" s="2"/>
      <c r="J49" s="2"/>
      <c r="K49" s="2"/>
    </row>
    <row r="50" spans="1:11" ht="15.75" thickBot="1">
      <c r="A50" s="95" t="s">
        <v>132</v>
      </c>
      <c r="B50" s="87">
        <f>IFERROR(B48/B49,0)</f>
        <v>0</v>
      </c>
      <c r="C50" s="2"/>
      <c r="D50" s="2"/>
      <c r="E50" s="2"/>
      <c r="F50" s="2"/>
      <c r="G50" s="2"/>
      <c r="H50" s="2"/>
      <c r="I50" s="2"/>
      <c r="J50" s="2"/>
      <c r="K50" s="2"/>
    </row>
    <row r="51" spans="1:11" ht="15.75" thickBot="1">
      <c r="A51" s="95" t="s">
        <v>130</v>
      </c>
      <c r="B51" s="87">
        <f>+B50</f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0"/>
  <sheetViews>
    <sheetView zoomScaleNormal="100" workbookViewId="0"/>
  </sheetViews>
  <sheetFormatPr defaultColWidth="9.140625" defaultRowHeight="15" outlineLevelCol="1"/>
  <cols>
    <col min="1" max="1" width="150.85546875" style="3" bestFit="1" customWidth="1"/>
    <col min="2" max="2" width="10.85546875" style="14" bestFit="1" customWidth="1"/>
    <col min="3" max="3" width="7.5703125" style="14" customWidth="1"/>
    <col min="4" max="4" width="17.85546875" style="3" bestFit="1" customWidth="1"/>
    <col min="5" max="5" width="5.7109375" style="3" bestFit="1" customWidth="1"/>
    <col min="6" max="8" width="9.28515625" style="15" hidden="1" customWidth="1" outlineLevel="1"/>
    <col min="9" max="9" width="16.140625" style="15" hidden="1" customWidth="1" outlineLevel="1"/>
    <col min="10" max="10" width="9.28515625" style="15" hidden="1" customWidth="1" outlineLevel="1"/>
    <col min="11" max="11" width="17.85546875" style="3" bestFit="1" customWidth="1" collapsed="1"/>
    <col min="12" max="12" width="15" style="3" customWidth="1"/>
    <col min="13" max="13" width="9.140625" style="3"/>
    <col min="14" max="14" width="42" style="3" customWidth="1"/>
    <col min="15" max="15" width="19.5703125" style="3" bestFit="1" customWidth="1"/>
    <col min="16" max="16" width="16.42578125" style="3" customWidth="1"/>
    <col min="17" max="17" width="18.28515625" style="3" customWidth="1"/>
    <col min="18" max="18" width="16.140625" style="3" customWidth="1"/>
    <col min="19" max="16384" width="9.140625" style="3"/>
  </cols>
  <sheetData>
    <row r="1" spans="1:11" s="57" customFormat="1" ht="28.5">
      <c r="A1" s="10" t="s">
        <v>36</v>
      </c>
      <c r="B1" s="11"/>
      <c r="C1" s="11"/>
      <c r="D1" s="12"/>
      <c r="E1" s="12"/>
      <c r="F1" s="13"/>
      <c r="G1" s="13"/>
      <c r="H1" s="13"/>
      <c r="I1" s="13"/>
      <c r="J1" s="13"/>
      <c r="K1" s="12"/>
    </row>
    <row r="2" spans="1:11" ht="15.75" thickBot="1"/>
    <row r="3" spans="1:11" ht="21.75" customHeight="1" thickBot="1">
      <c r="A3" s="109" t="s">
        <v>57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1">
      <c r="A4" s="35" t="s">
        <v>139</v>
      </c>
      <c r="B4" s="36" t="s">
        <v>91</v>
      </c>
      <c r="C4" s="36" t="s">
        <v>92</v>
      </c>
      <c r="D4" s="37" t="s">
        <v>1</v>
      </c>
      <c r="E4" s="37" t="s">
        <v>12</v>
      </c>
      <c r="F4" s="38" t="s">
        <v>11</v>
      </c>
      <c r="G4" s="38" t="s">
        <v>13</v>
      </c>
      <c r="H4" s="38" t="s">
        <v>14</v>
      </c>
      <c r="I4" s="38" t="s">
        <v>93</v>
      </c>
      <c r="J4" s="38" t="s">
        <v>95</v>
      </c>
      <c r="K4" s="37" t="s">
        <v>114</v>
      </c>
    </row>
    <row r="5" spans="1:11">
      <c r="A5" s="32" t="s">
        <v>160</v>
      </c>
      <c r="B5" s="33">
        <f>+C5*E5</f>
        <v>0</v>
      </c>
      <c r="C5" s="61">
        <v>162000</v>
      </c>
      <c r="D5" s="23" t="s">
        <v>81</v>
      </c>
      <c r="E5" s="25">
        <v>0</v>
      </c>
      <c r="F5" s="20">
        <v>7500</v>
      </c>
      <c r="G5" s="20">
        <v>60</v>
      </c>
      <c r="H5" s="20">
        <v>10</v>
      </c>
      <c r="I5" s="20">
        <f>(E5*F5)*G5*H5</f>
        <v>0</v>
      </c>
      <c r="J5" s="20" t="e">
        <f>+(E5)*(G5*H5)/(B5/F5)</f>
        <v>#DIV/0!</v>
      </c>
      <c r="K5" s="23"/>
    </row>
    <row r="6" spans="1:11">
      <c r="A6" s="22" t="s">
        <v>28</v>
      </c>
      <c r="B6" s="41">
        <f>SUM(B5)</f>
        <v>0</v>
      </c>
      <c r="C6" s="41"/>
      <c r="D6" s="28"/>
      <c r="E6" s="29"/>
      <c r="F6" s="30"/>
      <c r="G6" s="30"/>
      <c r="H6" s="30"/>
      <c r="I6" s="30">
        <f>SUM(I5)</f>
        <v>0</v>
      </c>
      <c r="J6" s="30"/>
      <c r="K6" s="28"/>
    </row>
    <row r="7" spans="1:11" ht="15.75" thickBot="1"/>
    <row r="8" spans="1:11" ht="21.75" customHeight="1" thickBot="1">
      <c r="A8" s="109" t="s">
        <v>58</v>
      </c>
      <c r="B8" s="103"/>
      <c r="C8" s="103"/>
      <c r="D8" s="103"/>
      <c r="E8" s="103"/>
      <c r="F8" s="103"/>
      <c r="G8" s="103"/>
      <c r="H8" s="103"/>
      <c r="I8" s="103"/>
      <c r="J8" s="103"/>
      <c r="K8" s="104"/>
    </row>
    <row r="9" spans="1:11">
      <c r="A9" s="35" t="s">
        <v>139</v>
      </c>
      <c r="B9" s="36" t="s">
        <v>0</v>
      </c>
      <c r="C9" s="36"/>
      <c r="D9" s="37" t="s">
        <v>1</v>
      </c>
      <c r="E9" s="37" t="s">
        <v>12</v>
      </c>
      <c r="F9" s="38" t="s">
        <v>11</v>
      </c>
      <c r="G9" s="38" t="s">
        <v>13</v>
      </c>
      <c r="H9" s="38" t="s">
        <v>14</v>
      </c>
      <c r="I9" s="38" t="s">
        <v>93</v>
      </c>
      <c r="J9" s="38"/>
      <c r="K9" s="37"/>
    </row>
    <row r="10" spans="1:11">
      <c r="A10" s="32" t="s">
        <v>160</v>
      </c>
      <c r="B10" s="33">
        <f>+C10*E10</f>
        <v>0</v>
      </c>
      <c r="C10" s="61">
        <v>162000</v>
      </c>
      <c r="D10" s="23" t="s">
        <v>81</v>
      </c>
      <c r="E10" s="25">
        <v>0</v>
      </c>
      <c r="F10" s="20">
        <v>7500</v>
      </c>
      <c r="G10" s="20">
        <v>20</v>
      </c>
      <c r="H10" s="20">
        <v>10</v>
      </c>
      <c r="I10" s="20">
        <f>(E10*F10)*G10*H10</f>
        <v>0</v>
      </c>
      <c r="J10" s="20" t="e">
        <f>+(E10)*(G10*H10)/(B10/F10)</f>
        <v>#DIV/0!</v>
      </c>
      <c r="K10" s="23"/>
    </row>
    <row r="11" spans="1:11">
      <c r="A11" s="22" t="s">
        <v>28</v>
      </c>
      <c r="B11" s="41">
        <f>SUM(B10)</f>
        <v>0</v>
      </c>
      <c r="C11" s="41"/>
      <c r="D11" s="28"/>
      <c r="E11" s="29"/>
      <c r="F11" s="30"/>
      <c r="G11" s="30"/>
      <c r="H11" s="30"/>
      <c r="I11" s="30">
        <f>SUM(I10)</f>
        <v>0</v>
      </c>
      <c r="J11" s="30"/>
      <c r="K11" s="28"/>
    </row>
    <row r="12" spans="1:11" ht="15.75" thickBot="1"/>
    <row r="13" spans="1:11" ht="21.75" customHeight="1" thickBot="1">
      <c r="A13" s="109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4"/>
    </row>
    <row r="14" spans="1:11">
      <c r="A14" s="35" t="s">
        <v>139</v>
      </c>
      <c r="B14" s="36" t="s">
        <v>0</v>
      </c>
      <c r="C14" s="36"/>
      <c r="D14" s="37" t="s">
        <v>1</v>
      </c>
      <c r="E14" s="37" t="s">
        <v>12</v>
      </c>
      <c r="F14" s="38" t="s">
        <v>11</v>
      </c>
      <c r="G14" s="38" t="s">
        <v>13</v>
      </c>
      <c r="H14" s="38" t="s">
        <v>14</v>
      </c>
      <c r="I14" s="38" t="s">
        <v>15</v>
      </c>
      <c r="J14" s="38"/>
      <c r="K14" s="37"/>
    </row>
    <row r="15" spans="1:11">
      <c r="A15" s="32" t="s">
        <v>160</v>
      </c>
      <c r="B15" s="33">
        <f>+C15*E15</f>
        <v>0</v>
      </c>
      <c r="C15" s="61">
        <v>162000</v>
      </c>
      <c r="D15" s="23" t="s">
        <v>81</v>
      </c>
      <c r="E15" s="25">
        <v>0</v>
      </c>
      <c r="F15" s="20">
        <v>7500</v>
      </c>
      <c r="G15" s="20">
        <v>6</v>
      </c>
      <c r="H15" s="20">
        <v>10</v>
      </c>
      <c r="I15" s="20">
        <f>(E15*F15)*G15*H15</f>
        <v>0</v>
      </c>
      <c r="J15" s="20" t="e">
        <f>+(E15)*(G15*H15)/(B15/F15)</f>
        <v>#DIV/0!</v>
      </c>
      <c r="K15" s="23"/>
    </row>
    <row r="16" spans="1:11">
      <c r="A16" s="22" t="s">
        <v>28</v>
      </c>
      <c r="B16" s="41">
        <f>SUM(B15)</f>
        <v>0</v>
      </c>
      <c r="C16" s="41"/>
      <c r="D16" s="28"/>
      <c r="E16" s="29"/>
      <c r="F16" s="30"/>
      <c r="G16" s="30"/>
      <c r="H16" s="30"/>
      <c r="I16" s="30">
        <f>SUM(I15)</f>
        <v>0</v>
      </c>
      <c r="J16" s="30"/>
      <c r="K16" s="28"/>
    </row>
    <row r="17" spans="1:11" ht="15.75" thickBot="1"/>
    <row r="18" spans="1:11" ht="21.75" customHeight="1" thickBot="1">
      <c r="A18" s="102" t="s">
        <v>60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4"/>
    </row>
    <row r="19" spans="1:11">
      <c r="A19" s="35" t="s">
        <v>139</v>
      </c>
      <c r="B19" s="36" t="s">
        <v>0</v>
      </c>
      <c r="C19" s="36"/>
      <c r="D19" s="37" t="s">
        <v>1</v>
      </c>
      <c r="E19" s="37" t="s">
        <v>12</v>
      </c>
      <c r="F19" s="38" t="s">
        <v>11</v>
      </c>
      <c r="G19" s="38" t="s">
        <v>13</v>
      </c>
      <c r="H19" s="38" t="s">
        <v>14</v>
      </c>
      <c r="I19" s="38" t="s">
        <v>93</v>
      </c>
      <c r="J19" s="38"/>
      <c r="K19" s="37"/>
    </row>
    <row r="20" spans="1:11">
      <c r="A20" s="88" t="s">
        <v>161</v>
      </c>
      <c r="B20" s="18">
        <f>+C20*E20</f>
        <v>0</v>
      </c>
      <c r="C20" s="18">
        <v>7200</v>
      </c>
      <c r="D20" s="23" t="s">
        <v>82</v>
      </c>
      <c r="E20" s="25">
        <v>0</v>
      </c>
      <c r="F20" s="20">
        <v>7500</v>
      </c>
      <c r="G20" s="20">
        <v>45</v>
      </c>
      <c r="H20" s="20">
        <v>10</v>
      </c>
      <c r="I20" s="110">
        <f>(E20*F20)*G20*H20</f>
        <v>0</v>
      </c>
      <c r="J20" s="20" t="e">
        <f>+(E20)*(G20*H20)/(B22/F20)</f>
        <v>#DIV/0!</v>
      </c>
      <c r="K20" s="23"/>
    </row>
    <row r="21" spans="1:11">
      <c r="A21" s="17" t="s">
        <v>162</v>
      </c>
      <c r="B21" s="18">
        <f>+C21*E21</f>
        <v>0</v>
      </c>
      <c r="C21" s="18">
        <v>380</v>
      </c>
      <c r="D21" s="53" t="s">
        <v>113</v>
      </c>
      <c r="E21" s="25">
        <v>0</v>
      </c>
      <c r="F21" s="20"/>
      <c r="G21" s="20"/>
      <c r="H21" s="20"/>
      <c r="I21" s="20"/>
      <c r="J21" s="20"/>
      <c r="K21" s="53" t="s">
        <v>107</v>
      </c>
    </row>
    <row r="22" spans="1:11">
      <c r="A22" s="22" t="s">
        <v>28</v>
      </c>
      <c r="B22" s="41">
        <f>SUM(B20:B21)</f>
        <v>0</v>
      </c>
      <c r="C22" s="41"/>
      <c r="D22" s="28"/>
      <c r="E22" s="29"/>
      <c r="F22" s="30"/>
      <c r="G22" s="30"/>
      <c r="H22" s="30"/>
      <c r="I22" s="30">
        <f>SUM(I20:I21)</f>
        <v>0</v>
      </c>
      <c r="J22" s="30"/>
      <c r="K22" s="28"/>
    </row>
    <row r="23" spans="1:11" ht="15.75" thickBot="1"/>
    <row r="24" spans="1:11" ht="21.75" customHeight="1" thickBot="1">
      <c r="A24" s="109" t="s">
        <v>61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/>
    </row>
    <row r="25" spans="1:11">
      <c r="A25" s="35" t="s">
        <v>139</v>
      </c>
      <c r="B25" s="36" t="s">
        <v>0</v>
      </c>
      <c r="C25" s="36"/>
      <c r="D25" s="37" t="s">
        <v>1</v>
      </c>
      <c r="E25" s="37" t="s">
        <v>12</v>
      </c>
      <c r="F25" s="38" t="s">
        <v>11</v>
      </c>
      <c r="G25" s="38" t="s">
        <v>13</v>
      </c>
      <c r="H25" s="38" t="s">
        <v>14</v>
      </c>
      <c r="I25" s="38" t="s">
        <v>93</v>
      </c>
      <c r="J25" s="38"/>
      <c r="K25" s="37"/>
    </row>
    <row r="26" spans="1:11">
      <c r="A26" s="88" t="s">
        <v>161</v>
      </c>
      <c r="B26" s="18">
        <f>+C26*E26</f>
        <v>0</v>
      </c>
      <c r="C26" s="18">
        <v>7200</v>
      </c>
      <c r="D26" s="23" t="s">
        <v>82</v>
      </c>
      <c r="E26" s="25">
        <v>0</v>
      </c>
      <c r="F26" s="20">
        <v>7500</v>
      </c>
      <c r="G26" s="20">
        <v>15</v>
      </c>
      <c r="H26" s="20">
        <v>10</v>
      </c>
      <c r="I26" s="110">
        <f>(E26*F26)*G26*H26</f>
        <v>0</v>
      </c>
      <c r="J26" s="20" t="e">
        <f>+(E26)*(G26*H26)/(B28/F26)</f>
        <v>#DIV/0!</v>
      </c>
      <c r="K26" s="23"/>
    </row>
    <row r="27" spans="1:11">
      <c r="A27" s="17" t="s">
        <v>162</v>
      </c>
      <c r="B27" s="18">
        <f>+C27*E27</f>
        <v>0</v>
      </c>
      <c r="C27" s="18">
        <v>380</v>
      </c>
      <c r="D27" s="53" t="s">
        <v>113</v>
      </c>
      <c r="E27" s="25">
        <v>0</v>
      </c>
      <c r="F27" s="20"/>
      <c r="G27" s="20"/>
      <c r="H27" s="20"/>
      <c r="I27" s="20"/>
      <c r="J27" s="20"/>
      <c r="K27" s="53" t="s">
        <v>107</v>
      </c>
    </row>
    <row r="28" spans="1:11">
      <c r="A28" s="22" t="s">
        <v>28</v>
      </c>
      <c r="B28" s="41">
        <f>SUM(B26:B27)</f>
        <v>0</v>
      </c>
      <c r="C28" s="41"/>
      <c r="D28" s="28"/>
      <c r="E28" s="29"/>
      <c r="F28" s="30"/>
      <c r="G28" s="30"/>
      <c r="H28" s="30"/>
      <c r="I28" s="30">
        <f>SUM(I26:I27)</f>
        <v>0</v>
      </c>
      <c r="J28" s="30"/>
      <c r="K28" s="28"/>
    </row>
    <row r="29" spans="1:11" ht="15.75" thickBot="1"/>
    <row r="30" spans="1:11" ht="21.75" customHeight="1" thickBot="1">
      <c r="A30" s="109" t="s">
        <v>62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4"/>
    </row>
    <row r="31" spans="1:11">
      <c r="A31" s="35" t="s">
        <v>139</v>
      </c>
      <c r="B31" s="36" t="s">
        <v>0</v>
      </c>
      <c r="C31" s="36"/>
      <c r="D31" s="37" t="s">
        <v>1</v>
      </c>
      <c r="E31" s="37" t="s">
        <v>12</v>
      </c>
      <c r="F31" s="38" t="s">
        <v>11</v>
      </c>
      <c r="G31" s="38" t="s">
        <v>13</v>
      </c>
      <c r="H31" s="38" t="s">
        <v>14</v>
      </c>
      <c r="I31" s="38" t="s">
        <v>93</v>
      </c>
      <c r="J31" s="38"/>
      <c r="K31" s="37"/>
    </row>
    <row r="32" spans="1:11">
      <c r="A32" s="88" t="s">
        <v>161</v>
      </c>
      <c r="B32" s="18">
        <f>+C32*E32</f>
        <v>0</v>
      </c>
      <c r="C32" s="18">
        <v>7200</v>
      </c>
      <c r="D32" s="23" t="s">
        <v>82</v>
      </c>
      <c r="E32" s="25">
        <v>0</v>
      </c>
      <c r="F32" s="20">
        <v>7500</v>
      </c>
      <c r="G32" s="20">
        <v>4.5</v>
      </c>
      <c r="H32" s="20">
        <v>10</v>
      </c>
      <c r="I32" s="110">
        <f>(E32*F32)*G32*H32</f>
        <v>0</v>
      </c>
      <c r="J32" s="20" t="e">
        <f>+(E32)*(G32*H32)/(B34/F32)</f>
        <v>#DIV/0!</v>
      </c>
      <c r="K32" s="23"/>
    </row>
    <row r="33" spans="1:11">
      <c r="A33" s="17" t="s">
        <v>162</v>
      </c>
      <c r="B33" s="18">
        <f>+C33*E33</f>
        <v>0</v>
      </c>
      <c r="C33" s="18">
        <v>380</v>
      </c>
      <c r="D33" s="53" t="s">
        <v>113</v>
      </c>
      <c r="E33" s="25">
        <v>0</v>
      </c>
      <c r="F33" s="20"/>
      <c r="G33" s="20"/>
      <c r="H33" s="20"/>
      <c r="I33" s="20"/>
      <c r="J33" s="20"/>
      <c r="K33" s="53" t="s">
        <v>107</v>
      </c>
    </row>
    <row r="34" spans="1:11">
      <c r="A34" s="22" t="s">
        <v>28</v>
      </c>
      <c r="B34" s="41">
        <f>SUM(B32:B33)</f>
        <v>0</v>
      </c>
      <c r="C34" s="41"/>
      <c r="D34" s="28"/>
      <c r="E34" s="29"/>
      <c r="F34" s="30"/>
      <c r="G34" s="30"/>
      <c r="H34" s="30"/>
      <c r="I34" s="30">
        <f>SUM(I32:I33)</f>
        <v>0</v>
      </c>
      <c r="J34" s="30"/>
      <c r="K34" s="28"/>
    </row>
    <row r="37" spans="1:11">
      <c r="A37" s="93" t="s">
        <v>94</v>
      </c>
      <c r="B37" s="86">
        <f>SUM(I6,I11,I16,I22,I28,I34)</f>
        <v>0</v>
      </c>
      <c r="C37" s="2"/>
      <c r="D37" s="2"/>
      <c r="E37" s="2"/>
      <c r="F37" s="2"/>
      <c r="G37" s="2"/>
      <c r="H37" s="2"/>
      <c r="I37" s="2"/>
      <c r="J37" s="2"/>
      <c r="K37" s="2"/>
    </row>
    <row r="38" spans="1:11" ht="15.75" thickBot="1">
      <c r="A38" s="55" t="s">
        <v>31</v>
      </c>
      <c r="B38" s="86">
        <f>SUM(B6,B11,B16,B22,B28,B34)</f>
        <v>0</v>
      </c>
      <c r="C38" s="2"/>
      <c r="D38" s="2"/>
      <c r="E38" s="2"/>
      <c r="F38" s="2"/>
      <c r="G38" s="2"/>
      <c r="H38" s="2"/>
      <c r="I38" s="2"/>
      <c r="J38" s="2"/>
      <c r="K38" s="2"/>
    </row>
    <row r="39" spans="1:11" ht="15.75" thickBot="1">
      <c r="A39" s="95" t="s">
        <v>132</v>
      </c>
      <c r="B39" s="87">
        <f>IFERROR(B37/B38,0)</f>
        <v>0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15.75" thickBot="1">
      <c r="A40" s="95" t="s">
        <v>130</v>
      </c>
      <c r="B40" s="87">
        <f>+B39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6"/>
  <sheetViews>
    <sheetView workbookViewId="0"/>
  </sheetViews>
  <sheetFormatPr defaultColWidth="9.140625" defaultRowHeight="15" outlineLevelCol="1"/>
  <cols>
    <col min="1" max="1" width="134" style="3" bestFit="1" customWidth="1"/>
    <col min="2" max="2" width="9.140625" style="14" bestFit="1" customWidth="1"/>
    <col min="3" max="3" width="14" style="14" bestFit="1" customWidth="1"/>
    <col min="4" max="4" width="15.28515625" style="3" bestFit="1" customWidth="1"/>
    <col min="5" max="5" width="12.5703125" style="3" customWidth="1"/>
    <col min="6" max="9" width="9.28515625" style="15" hidden="1" customWidth="1" outlineLevel="1"/>
    <col min="10" max="10" width="11.85546875" style="15" hidden="1" customWidth="1" outlineLevel="1"/>
    <col min="11" max="11" width="15.28515625" style="3" bestFit="1" customWidth="1" collapsed="1"/>
    <col min="12" max="12" width="15" style="3" customWidth="1"/>
    <col min="13" max="13" width="9.140625" style="3"/>
    <col min="14" max="14" width="42" style="3" customWidth="1"/>
    <col min="15" max="15" width="19.5703125" style="3" bestFit="1" customWidth="1"/>
    <col min="16" max="16" width="16.42578125" style="3" customWidth="1"/>
    <col min="17" max="17" width="18.28515625" style="3" customWidth="1"/>
    <col min="18" max="18" width="16.140625" style="3" customWidth="1"/>
    <col min="19" max="16384" width="9.140625" style="3"/>
  </cols>
  <sheetData>
    <row r="1" spans="1:11" s="57" customFormat="1" ht="28.5">
      <c r="A1" s="10" t="s">
        <v>37</v>
      </c>
      <c r="B1" s="11"/>
      <c r="C1" s="11"/>
      <c r="D1" s="12"/>
      <c r="E1" s="12"/>
      <c r="F1" s="13"/>
      <c r="G1" s="13"/>
      <c r="H1" s="13"/>
      <c r="I1" s="13"/>
      <c r="J1" s="13"/>
      <c r="K1" s="12"/>
    </row>
    <row r="2" spans="1:11" ht="15.75" thickBot="1"/>
    <row r="3" spans="1:11" ht="21.75" thickBot="1">
      <c r="A3" s="105" t="s">
        <v>63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>
      <c r="A4" s="35" t="s">
        <v>139</v>
      </c>
      <c r="B4" s="36" t="s">
        <v>91</v>
      </c>
      <c r="C4" s="36" t="s">
        <v>92</v>
      </c>
      <c r="D4" s="37" t="s">
        <v>1</v>
      </c>
      <c r="E4" s="37" t="s">
        <v>12</v>
      </c>
      <c r="F4" s="38" t="s">
        <v>11</v>
      </c>
      <c r="G4" s="38" t="s">
        <v>13</v>
      </c>
      <c r="H4" s="38" t="s">
        <v>14</v>
      </c>
      <c r="I4" s="38" t="s">
        <v>93</v>
      </c>
      <c r="J4" s="38" t="s">
        <v>95</v>
      </c>
      <c r="K4" s="37" t="s">
        <v>114</v>
      </c>
    </row>
    <row r="5" spans="1:11">
      <c r="A5" s="17" t="s">
        <v>163</v>
      </c>
      <c r="B5" s="18">
        <f>+C5*E5</f>
        <v>0</v>
      </c>
      <c r="C5" s="18">
        <v>544000</v>
      </c>
      <c r="D5" s="17" t="s">
        <v>83</v>
      </c>
      <c r="E5" s="19">
        <v>0</v>
      </c>
      <c r="F5" s="20"/>
      <c r="G5" s="20"/>
      <c r="H5" s="20"/>
      <c r="I5" s="20"/>
      <c r="J5" s="20"/>
      <c r="K5" s="17"/>
    </row>
    <row r="6" spans="1:11">
      <c r="A6" s="17" t="s">
        <v>110</v>
      </c>
      <c r="B6" s="18">
        <f>+C6*E6</f>
        <v>0</v>
      </c>
      <c r="C6" s="18">
        <v>26000</v>
      </c>
      <c r="D6" s="17" t="s">
        <v>101</v>
      </c>
      <c r="E6" s="19">
        <v>0</v>
      </c>
      <c r="F6" s="20"/>
      <c r="G6" s="20"/>
      <c r="H6" s="20"/>
      <c r="I6" s="20"/>
      <c r="J6" s="20"/>
      <c r="K6" s="17"/>
    </row>
    <row r="7" spans="1:11">
      <c r="A7" s="17" t="s">
        <v>102</v>
      </c>
      <c r="B7" s="18">
        <f>+B6+B5</f>
        <v>0</v>
      </c>
      <c r="C7" s="18"/>
      <c r="D7" s="17" t="s">
        <v>83</v>
      </c>
      <c r="E7" s="20"/>
      <c r="F7" s="20">
        <v>72</v>
      </c>
      <c r="G7" s="20">
        <v>3.53</v>
      </c>
      <c r="H7" s="20">
        <v>10</v>
      </c>
      <c r="I7" s="20">
        <f>(E5*F7)*G7*H7</f>
        <v>0</v>
      </c>
      <c r="J7" s="20" t="e">
        <f>+(E5)*(G7*H7)/(B7/F7)</f>
        <v>#DIV/0!</v>
      </c>
      <c r="K7" s="17"/>
    </row>
    <row r="8" spans="1:11">
      <c r="A8" s="22" t="s">
        <v>28</v>
      </c>
      <c r="B8" s="90">
        <f>SUM(B5:B6)</f>
        <v>0</v>
      </c>
      <c r="C8" s="90"/>
      <c r="D8" s="22"/>
      <c r="E8" s="91"/>
      <c r="F8" s="92"/>
      <c r="G8" s="92"/>
      <c r="H8" s="92"/>
      <c r="I8" s="92">
        <f>SUM(I5:I7)</f>
        <v>0</v>
      </c>
      <c r="J8" s="92"/>
      <c r="K8" s="22"/>
    </row>
    <row r="9" spans="1:11" ht="15.75" thickBot="1"/>
    <row r="10" spans="1:11" ht="21.75" thickBot="1">
      <c r="A10" s="105" t="s">
        <v>64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/>
    </row>
    <row r="11" spans="1:11">
      <c r="A11" s="35" t="s">
        <v>139</v>
      </c>
      <c r="B11" s="36" t="s">
        <v>0</v>
      </c>
      <c r="C11" s="36"/>
      <c r="D11" s="37" t="s">
        <v>1</v>
      </c>
      <c r="E11" s="37" t="s">
        <v>12</v>
      </c>
      <c r="F11" s="38" t="s">
        <v>11</v>
      </c>
      <c r="G11" s="38" t="s">
        <v>13</v>
      </c>
      <c r="H11" s="38" t="s">
        <v>14</v>
      </c>
      <c r="I11" s="38" t="s">
        <v>93</v>
      </c>
      <c r="J11" s="38"/>
      <c r="K11" s="37"/>
    </row>
    <row r="12" spans="1:11">
      <c r="A12" s="32" t="s">
        <v>164</v>
      </c>
      <c r="B12" s="18">
        <f>+C12*E12</f>
        <v>0</v>
      </c>
      <c r="C12" s="49">
        <v>251000</v>
      </c>
      <c r="D12" s="17" t="s">
        <v>84</v>
      </c>
      <c r="E12" s="19">
        <v>0</v>
      </c>
      <c r="F12" s="20">
        <v>72</v>
      </c>
      <c r="G12" s="20">
        <v>2.82</v>
      </c>
      <c r="H12" s="20">
        <v>10</v>
      </c>
      <c r="I12" s="20">
        <f>(E12*F12)*G12*H12</f>
        <v>0</v>
      </c>
      <c r="J12" s="20" t="e">
        <f>+(E12)*(G12*H12)/(B12/F12)</f>
        <v>#DIV/0!</v>
      </c>
      <c r="K12" s="17"/>
    </row>
    <row r="13" spans="1:11">
      <c r="A13" s="32" t="s">
        <v>166</v>
      </c>
      <c r="B13" s="18">
        <f>+C13*E13</f>
        <v>0</v>
      </c>
      <c r="C13" s="49">
        <v>187000</v>
      </c>
      <c r="D13" s="17" t="s">
        <v>84</v>
      </c>
      <c r="E13" s="19">
        <v>0</v>
      </c>
      <c r="F13" s="20">
        <v>72</v>
      </c>
      <c r="G13" s="20">
        <v>2.82</v>
      </c>
      <c r="H13" s="20">
        <v>10</v>
      </c>
      <c r="I13" s="20">
        <f t="shared" ref="I13:I14" si="0">(E13*F13)*G13*H13</f>
        <v>0</v>
      </c>
      <c r="J13" s="20" t="e">
        <f t="shared" ref="J13:J14" si="1">+(E13)*(G13*H13)/(B13/F13)</f>
        <v>#DIV/0!</v>
      </c>
      <c r="K13" s="17"/>
    </row>
    <row r="14" spans="1:11">
      <c r="A14" s="32" t="s">
        <v>165</v>
      </c>
      <c r="B14" s="18">
        <f>+C14*E14</f>
        <v>0</v>
      </c>
      <c r="C14" s="49">
        <v>393000</v>
      </c>
      <c r="D14" s="17" t="s">
        <v>84</v>
      </c>
      <c r="E14" s="19">
        <v>0</v>
      </c>
      <c r="F14" s="20">
        <v>72</v>
      </c>
      <c r="G14" s="20">
        <v>2.82</v>
      </c>
      <c r="H14" s="20">
        <v>10</v>
      </c>
      <c r="I14" s="20">
        <f t="shared" si="0"/>
        <v>0</v>
      </c>
      <c r="J14" s="20" t="e">
        <f t="shared" si="1"/>
        <v>#DIV/0!</v>
      </c>
      <c r="K14" s="17"/>
    </row>
    <row r="15" spans="1:11">
      <c r="A15" s="22" t="s">
        <v>28</v>
      </c>
      <c r="B15" s="90">
        <f>SUM(B12:B14)</f>
        <v>0</v>
      </c>
      <c r="C15" s="41"/>
      <c r="D15" s="28"/>
      <c r="E15" s="29"/>
      <c r="F15" s="30"/>
      <c r="G15" s="30"/>
      <c r="H15" s="30"/>
      <c r="I15" s="30">
        <f>SUM(I12:I14)</f>
        <v>0</v>
      </c>
      <c r="J15" s="30"/>
      <c r="K15" s="28"/>
    </row>
    <row r="16" spans="1:11" ht="15.75" thickBot="1"/>
    <row r="17" spans="1:11" ht="21.75" thickBot="1">
      <c r="A17" s="105" t="s">
        <v>65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</row>
    <row r="18" spans="1:11">
      <c r="A18" s="35" t="s">
        <v>139</v>
      </c>
      <c r="B18" s="36" t="s">
        <v>0</v>
      </c>
      <c r="C18" s="36"/>
      <c r="D18" s="37" t="s">
        <v>1</v>
      </c>
      <c r="E18" s="37" t="s">
        <v>12</v>
      </c>
      <c r="F18" s="38" t="s">
        <v>11</v>
      </c>
      <c r="G18" s="38" t="s">
        <v>13</v>
      </c>
      <c r="H18" s="38" t="s">
        <v>14</v>
      </c>
      <c r="I18" s="38" t="s">
        <v>93</v>
      </c>
      <c r="J18" s="38"/>
      <c r="K18" s="37"/>
    </row>
    <row r="19" spans="1:11">
      <c r="A19" s="32" t="s">
        <v>164</v>
      </c>
      <c r="B19" s="18">
        <f>+C19*E19</f>
        <v>0</v>
      </c>
      <c r="C19" s="49">
        <v>251000</v>
      </c>
      <c r="D19" s="17" t="s">
        <v>84</v>
      </c>
      <c r="E19" s="19">
        <v>0</v>
      </c>
      <c r="F19" s="20">
        <v>20.9</v>
      </c>
      <c r="G19" s="20">
        <v>2.72</v>
      </c>
      <c r="H19" s="20">
        <v>10</v>
      </c>
      <c r="I19" s="20">
        <f>(E19*F19)*G19*H19</f>
        <v>0</v>
      </c>
      <c r="J19" s="20" t="e">
        <f>+(E19)*(G19*H19)/(B19/F19)</f>
        <v>#DIV/0!</v>
      </c>
      <c r="K19" s="17"/>
    </row>
    <row r="20" spans="1:11">
      <c r="A20" s="32" t="s">
        <v>166</v>
      </c>
      <c r="B20" s="18">
        <f>+C20*E20</f>
        <v>0</v>
      </c>
      <c r="C20" s="49">
        <v>187000</v>
      </c>
      <c r="D20" s="17" t="s">
        <v>84</v>
      </c>
      <c r="E20" s="19">
        <v>0</v>
      </c>
      <c r="F20" s="20">
        <v>20.9</v>
      </c>
      <c r="G20" s="20">
        <v>2.72</v>
      </c>
      <c r="H20" s="20">
        <v>10</v>
      </c>
      <c r="I20" s="20">
        <f t="shared" ref="I20:I21" si="2">(E20*F20)*G20*H20</f>
        <v>0</v>
      </c>
      <c r="J20" s="20" t="e">
        <f t="shared" ref="J20:J21" si="3">+(E20)*(G20*H20)/(B20/F20)</f>
        <v>#DIV/0!</v>
      </c>
      <c r="K20" s="17"/>
    </row>
    <row r="21" spans="1:11">
      <c r="A21" s="32" t="s">
        <v>165</v>
      </c>
      <c r="B21" s="18">
        <f>+C21*E21</f>
        <v>0</v>
      </c>
      <c r="C21" s="49">
        <v>393000</v>
      </c>
      <c r="D21" s="17" t="s">
        <v>84</v>
      </c>
      <c r="E21" s="19">
        <v>0</v>
      </c>
      <c r="F21" s="20">
        <v>20.9</v>
      </c>
      <c r="G21" s="20">
        <v>2.72</v>
      </c>
      <c r="H21" s="20">
        <v>10</v>
      </c>
      <c r="I21" s="20">
        <f t="shared" si="2"/>
        <v>0</v>
      </c>
      <c r="J21" s="20" t="e">
        <f t="shared" si="3"/>
        <v>#DIV/0!</v>
      </c>
      <c r="K21" s="17"/>
    </row>
    <row r="22" spans="1:11">
      <c r="A22" s="22" t="s">
        <v>28</v>
      </c>
      <c r="B22" s="90">
        <f>SUM(B19:B21)</f>
        <v>0</v>
      </c>
      <c r="C22" s="41"/>
      <c r="D22" s="28"/>
      <c r="E22" s="29"/>
      <c r="F22" s="30"/>
      <c r="G22" s="30"/>
      <c r="H22" s="30"/>
      <c r="I22" s="30">
        <f>SUM(I19:I21)</f>
        <v>0</v>
      </c>
      <c r="J22" s="30"/>
      <c r="K22" s="28"/>
    </row>
    <row r="23" spans="1:11" ht="15.75" thickBot="1"/>
    <row r="24" spans="1:11" ht="21.75" thickBot="1">
      <c r="A24" s="105" t="s">
        <v>66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7"/>
    </row>
    <row r="25" spans="1:11">
      <c r="A25" s="35" t="s">
        <v>134</v>
      </c>
      <c r="B25" s="36" t="s">
        <v>0</v>
      </c>
      <c r="C25" s="36"/>
      <c r="D25" s="37" t="s">
        <v>1</v>
      </c>
      <c r="E25" s="37" t="s">
        <v>12</v>
      </c>
      <c r="F25" s="38" t="s">
        <v>11</v>
      </c>
      <c r="G25" s="38" t="s">
        <v>13</v>
      </c>
      <c r="H25" s="38" t="s">
        <v>14</v>
      </c>
      <c r="I25" s="38" t="s">
        <v>93</v>
      </c>
      <c r="J25" s="38"/>
      <c r="K25" s="37"/>
    </row>
    <row r="26" spans="1:11">
      <c r="A26" s="32" t="s">
        <v>167</v>
      </c>
      <c r="B26" s="49">
        <f>+C26*E26</f>
        <v>0</v>
      </c>
      <c r="C26" s="49">
        <v>58000</v>
      </c>
      <c r="D26" s="17" t="s">
        <v>86</v>
      </c>
      <c r="E26" s="19">
        <v>0</v>
      </c>
      <c r="F26" s="20">
        <v>19.899999999999999</v>
      </c>
      <c r="G26" s="20">
        <v>0.73</v>
      </c>
      <c r="H26" s="20">
        <v>10</v>
      </c>
      <c r="I26" s="20">
        <f>(E26*F26)*G26*H26</f>
        <v>0</v>
      </c>
      <c r="J26" s="20" t="e">
        <f>+(E26)*(G26*H26)/(B26/F26)</f>
        <v>#DIV/0!</v>
      </c>
      <c r="K26" s="17"/>
    </row>
    <row r="27" spans="1:11">
      <c r="A27" s="32" t="s">
        <v>168</v>
      </c>
      <c r="B27" s="49">
        <f t="shared" ref="B27:B28" si="4">+C27*E27</f>
        <v>0</v>
      </c>
      <c r="C27" s="49">
        <v>160000</v>
      </c>
      <c r="D27" s="17" t="s">
        <v>86</v>
      </c>
      <c r="E27" s="19">
        <v>0</v>
      </c>
      <c r="F27" s="20">
        <v>19.899999999999999</v>
      </c>
      <c r="G27" s="20">
        <v>0.73</v>
      </c>
      <c r="H27" s="20">
        <v>10</v>
      </c>
      <c r="I27" s="20">
        <f>(E27*F27)*G27*H27</f>
        <v>0</v>
      </c>
      <c r="J27" s="20" t="e">
        <f>+(E27)*(G27*H27)/(B27/F27)</f>
        <v>#DIV/0!</v>
      </c>
      <c r="K27" s="17"/>
    </row>
    <row r="28" spans="1:11">
      <c r="A28" s="32" t="s">
        <v>85</v>
      </c>
      <c r="B28" s="49">
        <f t="shared" si="4"/>
        <v>0</v>
      </c>
      <c r="C28" s="49">
        <v>13500</v>
      </c>
      <c r="D28" s="17" t="s">
        <v>87</v>
      </c>
      <c r="E28" s="19">
        <v>0</v>
      </c>
      <c r="F28" s="20"/>
      <c r="G28" s="20"/>
      <c r="H28" s="20"/>
      <c r="I28" s="20"/>
      <c r="J28" s="20"/>
      <c r="K28" s="17"/>
    </row>
    <row r="29" spans="1:11">
      <c r="A29" s="22" t="s">
        <v>28</v>
      </c>
      <c r="B29" s="41">
        <f>SUM(B26:B28)</f>
        <v>0</v>
      </c>
      <c r="C29" s="41"/>
      <c r="D29" s="28"/>
      <c r="E29" s="29"/>
      <c r="F29" s="30"/>
      <c r="G29" s="30"/>
      <c r="H29" s="30"/>
      <c r="I29" s="30">
        <f>SUM(I26:I28)</f>
        <v>0</v>
      </c>
      <c r="J29" s="30"/>
      <c r="K29" s="28"/>
    </row>
    <row r="30" spans="1:11" ht="15.75" thickBot="1"/>
    <row r="31" spans="1:11" ht="21.75" thickBot="1">
      <c r="A31" s="105" t="s">
        <v>67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7"/>
    </row>
    <row r="32" spans="1:11">
      <c r="A32" s="35" t="s">
        <v>139</v>
      </c>
      <c r="B32" s="36" t="s">
        <v>0</v>
      </c>
      <c r="C32" s="36"/>
      <c r="D32" s="37" t="s">
        <v>1</v>
      </c>
      <c r="E32" s="37" t="s">
        <v>12</v>
      </c>
      <c r="F32" s="38" t="s">
        <v>11</v>
      </c>
      <c r="G32" s="38" t="s">
        <v>13</v>
      </c>
      <c r="H32" s="38" t="s">
        <v>14</v>
      </c>
      <c r="I32" s="38" t="s">
        <v>93</v>
      </c>
      <c r="J32" s="38"/>
      <c r="K32" s="37"/>
    </row>
    <row r="33" spans="1:11">
      <c r="A33" s="32" t="s">
        <v>169</v>
      </c>
      <c r="B33" s="49">
        <f>+C33*E33</f>
        <v>0</v>
      </c>
      <c r="C33" s="49">
        <v>130</v>
      </c>
      <c r="D33" s="17" t="s">
        <v>111</v>
      </c>
      <c r="E33" s="19">
        <v>0</v>
      </c>
      <c r="F33" s="20">
        <v>1E-4</v>
      </c>
      <c r="G33" s="20">
        <v>3.73</v>
      </c>
      <c r="H33" s="20">
        <v>5</v>
      </c>
      <c r="I33" s="20">
        <f>(E33*F33)*G33*H33</f>
        <v>0</v>
      </c>
      <c r="J33" s="108" t="e">
        <f>+(E33)*(G33*H33)/(B33/F33)</f>
        <v>#DIV/0!</v>
      </c>
      <c r="K33" s="17"/>
    </row>
    <row r="34" spans="1:11">
      <c r="A34" s="22" t="s">
        <v>28</v>
      </c>
      <c r="B34" s="41">
        <f>SUM(B33)</f>
        <v>0</v>
      </c>
      <c r="C34" s="41"/>
      <c r="D34" s="28"/>
      <c r="E34" s="29"/>
      <c r="F34" s="30"/>
      <c r="G34" s="30"/>
      <c r="H34" s="30"/>
      <c r="I34" s="30">
        <f>SUM(I33)</f>
        <v>0</v>
      </c>
      <c r="J34" s="30"/>
      <c r="K34" s="28"/>
    </row>
    <row r="35" spans="1:11" ht="15.75" thickBot="1"/>
    <row r="36" spans="1:11" ht="21.75" thickBot="1">
      <c r="A36" s="105" t="s">
        <v>68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7"/>
    </row>
    <row r="37" spans="1:11">
      <c r="A37" s="35" t="s">
        <v>139</v>
      </c>
      <c r="B37" s="36" t="s">
        <v>0</v>
      </c>
      <c r="C37" s="36"/>
      <c r="D37" s="37" t="s">
        <v>1</v>
      </c>
      <c r="E37" s="37" t="s">
        <v>12</v>
      </c>
      <c r="F37" s="38" t="s">
        <v>11</v>
      </c>
      <c r="G37" s="38" t="s">
        <v>13</v>
      </c>
      <c r="H37" s="38" t="s">
        <v>14</v>
      </c>
      <c r="I37" s="38" t="s">
        <v>93</v>
      </c>
      <c r="J37" s="38"/>
      <c r="K37" s="37"/>
    </row>
    <row r="38" spans="1:11">
      <c r="A38" s="32" t="s">
        <v>169</v>
      </c>
      <c r="B38" s="49">
        <f>+C38*E38</f>
        <v>0</v>
      </c>
      <c r="C38" s="49">
        <v>130</v>
      </c>
      <c r="D38" s="17" t="s">
        <v>111</v>
      </c>
      <c r="E38" s="19">
        <v>0</v>
      </c>
      <c r="F38" s="20">
        <v>1E-4</v>
      </c>
      <c r="G38" s="20">
        <v>1.81</v>
      </c>
      <c r="H38" s="20">
        <v>5</v>
      </c>
      <c r="I38" s="20">
        <f>(E38*F38)*G38*H38</f>
        <v>0</v>
      </c>
      <c r="J38" s="108" t="e">
        <f>+(E38)*(G38*H38)/(B38/F38)</f>
        <v>#DIV/0!</v>
      </c>
      <c r="K38" s="17"/>
    </row>
    <row r="39" spans="1:11">
      <c r="A39" s="22" t="s">
        <v>28</v>
      </c>
      <c r="B39" s="41">
        <f>SUM(B38)</f>
        <v>0</v>
      </c>
      <c r="C39" s="41"/>
      <c r="D39" s="28"/>
      <c r="E39" s="29"/>
      <c r="F39" s="30"/>
      <c r="G39" s="30"/>
      <c r="H39" s="30"/>
      <c r="I39" s="30">
        <f>SUM(I38)</f>
        <v>0</v>
      </c>
      <c r="J39" s="30"/>
      <c r="K39" s="28"/>
    </row>
    <row r="40" spans="1:11" ht="15.75" thickBot="1"/>
    <row r="41" spans="1:11" ht="21.75" thickBot="1">
      <c r="A41" s="105" t="s">
        <v>69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7"/>
    </row>
    <row r="42" spans="1:11">
      <c r="A42" s="35" t="s">
        <v>139</v>
      </c>
      <c r="B42" s="36" t="s">
        <v>0</v>
      </c>
      <c r="C42" s="36"/>
      <c r="D42" s="37" t="s">
        <v>1</v>
      </c>
      <c r="E42" s="37" t="s">
        <v>12</v>
      </c>
      <c r="F42" s="38" t="s">
        <v>11</v>
      </c>
      <c r="G42" s="38" t="s">
        <v>13</v>
      </c>
      <c r="H42" s="38" t="s">
        <v>14</v>
      </c>
      <c r="I42" s="38" t="s">
        <v>93</v>
      </c>
      <c r="J42" s="38"/>
      <c r="K42" s="37"/>
    </row>
    <row r="43" spans="1:11">
      <c r="A43" s="32" t="s">
        <v>170</v>
      </c>
      <c r="B43" s="49">
        <f>+C43*E43</f>
        <v>0</v>
      </c>
      <c r="C43" s="49">
        <v>178000</v>
      </c>
      <c r="D43" s="17" t="s">
        <v>112</v>
      </c>
      <c r="E43" s="19">
        <v>0</v>
      </c>
      <c r="F43" s="20">
        <v>1</v>
      </c>
      <c r="G43" s="20">
        <v>4.88</v>
      </c>
      <c r="H43" s="20">
        <v>5</v>
      </c>
      <c r="I43" s="20">
        <f>(E43*F43)*G43*H43</f>
        <v>0</v>
      </c>
      <c r="J43" s="20" t="e">
        <f>+(E43)*(G43*H43)/(B43/F43)</f>
        <v>#DIV/0!</v>
      </c>
      <c r="K43" s="17"/>
    </row>
    <row r="44" spans="1:11">
      <c r="A44" s="32" t="s">
        <v>171</v>
      </c>
      <c r="B44" s="49">
        <f>+C44*E44</f>
        <v>0</v>
      </c>
      <c r="C44" s="49">
        <v>374000</v>
      </c>
      <c r="D44" s="17" t="s">
        <v>112</v>
      </c>
      <c r="E44" s="83">
        <v>0</v>
      </c>
      <c r="F44" s="84">
        <v>1</v>
      </c>
      <c r="G44" s="84">
        <v>4.88</v>
      </c>
      <c r="H44" s="84">
        <v>5</v>
      </c>
      <c r="I44" s="84">
        <f>(E44*F44)*G44*H44</f>
        <v>0</v>
      </c>
      <c r="J44" s="84" t="e">
        <f>+(E44)*(G44*H44)/(B44/F44)</f>
        <v>#DIV/0!</v>
      </c>
      <c r="K44" s="17"/>
    </row>
    <row r="45" spans="1:11">
      <c r="A45" s="22" t="s">
        <v>28</v>
      </c>
      <c r="B45" s="41">
        <f>SUM(B43:B44)</f>
        <v>0</v>
      </c>
      <c r="C45" s="41"/>
      <c r="D45" s="28"/>
      <c r="E45" s="29"/>
      <c r="F45" s="30"/>
      <c r="G45" s="30"/>
      <c r="H45" s="30"/>
      <c r="I45" s="30">
        <f>SUM(I43:I44)</f>
        <v>0</v>
      </c>
      <c r="J45" s="30"/>
      <c r="K45" s="28"/>
    </row>
    <row r="46" spans="1:11" ht="15.75" thickBot="1"/>
    <row r="47" spans="1:11" ht="21.75" thickBot="1">
      <c r="A47" s="105" t="s">
        <v>70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7"/>
    </row>
    <row r="48" spans="1:11">
      <c r="A48" s="35" t="s">
        <v>139</v>
      </c>
      <c r="B48" s="36" t="s">
        <v>0</v>
      </c>
      <c r="C48" s="36"/>
      <c r="D48" s="37" t="s">
        <v>1</v>
      </c>
      <c r="E48" s="37" t="s">
        <v>12</v>
      </c>
      <c r="F48" s="38" t="s">
        <v>11</v>
      </c>
      <c r="G48" s="38" t="s">
        <v>13</v>
      </c>
      <c r="H48" s="38" t="s">
        <v>14</v>
      </c>
      <c r="I48" s="38" t="s">
        <v>93</v>
      </c>
      <c r="J48" s="38"/>
      <c r="K48" s="37"/>
    </row>
    <row r="49" spans="1:11">
      <c r="A49" s="32" t="s">
        <v>172</v>
      </c>
      <c r="B49" s="49">
        <f>+C49*E49</f>
        <v>0</v>
      </c>
      <c r="C49" s="49">
        <v>2460000</v>
      </c>
      <c r="D49" s="17" t="s">
        <v>86</v>
      </c>
      <c r="E49" s="19">
        <v>0</v>
      </c>
      <c r="F49" s="20">
        <v>19.899999999999999</v>
      </c>
      <c r="G49" s="20">
        <v>3</v>
      </c>
      <c r="H49" s="20">
        <v>10</v>
      </c>
      <c r="I49" s="20">
        <f>(E49*F49)*G49*H49</f>
        <v>0</v>
      </c>
      <c r="J49" s="20" t="e">
        <f>+(E49)*(G49*H49)/(B49/F49)</f>
        <v>#DIV/0!</v>
      </c>
      <c r="K49" s="17"/>
    </row>
    <row r="50" spans="1:11">
      <c r="A50" s="22" t="s">
        <v>28</v>
      </c>
      <c r="B50" s="41">
        <f>SUM(B49)</f>
        <v>0</v>
      </c>
      <c r="C50" s="41"/>
      <c r="D50" s="28"/>
      <c r="E50" s="29"/>
      <c r="F50" s="30"/>
      <c r="G50" s="30"/>
      <c r="H50" s="30"/>
      <c r="I50" s="30">
        <f>SUM(I49)</f>
        <v>0</v>
      </c>
      <c r="J50" s="30"/>
      <c r="K50" s="28"/>
    </row>
    <row r="53" spans="1:11">
      <c r="A53" s="93" t="s">
        <v>94</v>
      </c>
      <c r="B53" s="86">
        <f>SUM(I8,I15,I22,I29,I34,I39,I45,I50)</f>
        <v>0</v>
      </c>
      <c r="C53" s="1"/>
      <c r="D53" s="2"/>
      <c r="E53" s="2"/>
      <c r="F53" s="2"/>
      <c r="G53" s="2"/>
      <c r="H53" s="2"/>
      <c r="I53" s="2"/>
      <c r="J53" s="2"/>
      <c r="K53" s="2"/>
    </row>
    <row r="54" spans="1:11" ht="15.75" thickBot="1">
      <c r="A54" s="56" t="s">
        <v>31</v>
      </c>
      <c r="B54" s="86">
        <f>SUM(B8,B15,B22,B29,B34,B39,B45,B50)</f>
        <v>0</v>
      </c>
      <c r="C54" s="1"/>
      <c r="D54" s="2"/>
      <c r="E54" s="2"/>
      <c r="F54" s="2"/>
      <c r="G54" s="2"/>
      <c r="H54" s="2"/>
      <c r="I54" s="2"/>
      <c r="J54" s="2"/>
      <c r="K54" s="2"/>
    </row>
    <row r="55" spans="1:11" ht="15.75" thickBot="1">
      <c r="A55" s="95" t="s">
        <v>131</v>
      </c>
      <c r="B55" s="87">
        <f>IFERROR(B53/B54,0)</f>
        <v>0</v>
      </c>
      <c r="C55" s="1"/>
      <c r="D55" s="2"/>
      <c r="E55" s="2"/>
      <c r="F55" s="2"/>
      <c r="G55" s="2"/>
      <c r="H55" s="2"/>
      <c r="I55" s="2"/>
      <c r="J55" s="2"/>
      <c r="K55" s="2"/>
    </row>
    <row r="56" spans="1:11" ht="15.75" thickBot="1">
      <c r="A56" s="95" t="s">
        <v>130</v>
      </c>
      <c r="B56" s="87">
        <f>+B55*1000</f>
        <v>0</v>
      </c>
    </row>
    <row r="64" spans="1:11">
      <c r="B64" s="3"/>
      <c r="C64" s="3"/>
      <c r="F64" s="3"/>
      <c r="G64" s="3"/>
      <c r="H64" s="3"/>
      <c r="I64" s="3"/>
      <c r="J64" s="3"/>
    </row>
    <row r="65" spans="1:10">
      <c r="B65" s="3"/>
      <c r="C65" s="3"/>
      <c r="F65" s="3"/>
      <c r="G65" s="3"/>
      <c r="H65" s="3"/>
      <c r="I65" s="3"/>
      <c r="J65" s="3"/>
    </row>
    <row r="66" spans="1:10">
      <c r="A66" s="7"/>
      <c r="B66" s="3"/>
      <c r="C66" s="3"/>
      <c r="F66" s="3"/>
      <c r="G66" s="3"/>
      <c r="H66" s="3"/>
      <c r="I66" s="3"/>
      <c r="J66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6</vt:i4>
      </vt:variant>
    </vt:vector>
  </HeadingPairs>
  <TitlesOfParts>
    <vt:vector size="13" baseType="lpstr">
      <vt:lpstr>0. Introduktion</vt:lpstr>
      <vt:lpstr>1. Malkekvæg, ammoniak</vt:lpstr>
      <vt:lpstr>2. Slagtekalve, ammoniak</vt:lpstr>
      <vt:lpstr>3. Kvæg, energi</vt:lpstr>
      <vt:lpstr>4. Gartneri, energi</vt:lpstr>
      <vt:lpstr>5. Gartneri, næringsstof</vt:lpstr>
      <vt:lpstr>6. Gartneri, pesticid</vt:lpstr>
      <vt:lpstr>I1_Prioriteringsscore</vt:lpstr>
      <vt:lpstr>I2_Prioriteringsscore</vt:lpstr>
      <vt:lpstr>I3_Prioriteringsscore</vt:lpstr>
      <vt:lpstr>I4_Prioriteringsscore</vt:lpstr>
      <vt:lpstr>I5_Prioriteringsscore</vt:lpstr>
      <vt:lpstr>I6_Prioriteringsscore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F Gjerrild</dc:creator>
  <cp:lastModifiedBy>Carole Adda Erichsen (LFST)</cp:lastModifiedBy>
  <cp:lastPrinted>2019-09-13T08:39:52Z</cp:lastPrinted>
  <dcterms:created xsi:type="dcterms:W3CDTF">2015-12-14T07:25:21Z</dcterms:created>
  <dcterms:modified xsi:type="dcterms:W3CDTF">2019-10-02T12:43:52Z</dcterms:modified>
</cp:coreProperties>
</file>