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9390"/>
  </bookViews>
  <sheets>
    <sheet name="Guide" sheetId="7" r:id="rId1"/>
    <sheet name="Eksempel" sheetId="9" r:id="rId2"/>
    <sheet name="Indsatsområde 1" sheetId="4" r:id="rId3"/>
    <sheet name="Indsatsområde 2" sheetId="6" r:id="rId4"/>
    <sheet name="Indsatsområde 3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3" l="1"/>
  <c r="B48" i="6"/>
  <c r="B54" i="4"/>
  <c r="B54" i="9"/>
  <c r="B54" i="7"/>
  <c r="C54" i="9" l="1"/>
  <c r="E52" i="9" l="1"/>
  <c r="E51" i="9"/>
  <c r="E50" i="9"/>
  <c r="E49" i="9"/>
  <c r="E48" i="9"/>
  <c r="E47" i="9"/>
  <c r="E45" i="9"/>
  <c r="E43" i="9"/>
  <c r="E42" i="9"/>
  <c r="E41" i="9"/>
  <c r="E40" i="9"/>
  <c r="E39" i="9"/>
  <c r="E38" i="9"/>
  <c r="E36" i="9"/>
  <c r="E34" i="9"/>
  <c r="E32" i="9"/>
  <c r="E31" i="9"/>
  <c r="E29" i="9"/>
  <c r="E28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8" i="9"/>
  <c r="E7" i="9"/>
  <c r="E6" i="9"/>
  <c r="E5" i="9"/>
  <c r="E4" i="9"/>
  <c r="B53" i="7"/>
  <c r="B53" i="4"/>
  <c r="E52" i="7"/>
  <c r="E51" i="7"/>
  <c r="E50" i="7"/>
  <c r="E49" i="7"/>
  <c r="E48" i="7"/>
  <c r="E47" i="7"/>
  <c r="E45" i="7"/>
  <c r="E43" i="7"/>
  <c r="E42" i="7"/>
  <c r="E41" i="7"/>
  <c r="E40" i="7"/>
  <c r="E39" i="7"/>
  <c r="E38" i="7"/>
  <c r="E36" i="7"/>
  <c r="E34" i="7"/>
  <c r="E32" i="7"/>
  <c r="E31" i="7"/>
  <c r="E29" i="7"/>
  <c r="E28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8" i="7"/>
  <c r="E7" i="7"/>
  <c r="E6" i="7"/>
  <c r="E5" i="7"/>
  <c r="E4" i="7"/>
  <c r="B53" i="9" l="1"/>
  <c r="E43" i="3" l="1"/>
  <c r="E42" i="3"/>
  <c r="E41" i="3"/>
  <c r="E40" i="3"/>
  <c r="E39" i="3"/>
  <c r="E38" i="3"/>
  <c r="E36" i="3"/>
  <c r="E34" i="3"/>
  <c r="E33" i="3"/>
  <c r="E32" i="3"/>
  <c r="E31" i="3"/>
  <c r="E29" i="3"/>
  <c r="E27" i="3"/>
  <c r="E25" i="3"/>
  <c r="E24" i="3"/>
  <c r="E22" i="3"/>
  <c r="E21" i="3"/>
  <c r="E8" i="3"/>
  <c r="E9" i="3"/>
  <c r="E10" i="3"/>
  <c r="E11" i="3"/>
  <c r="E12" i="3"/>
  <c r="E13" i="3"/>
  <c r="E14" i="3"/>
  <c r="E15" i="3"/>
  <c r="E16" i="3"/>
  <c r="E17" i="3"/>
  <c r="E7" i="3"/>
  <c r="E6" i="3"/>
  <c r="E4" i="3"/>
  <c r="B44" i="3" s="1"/>
  <c r="E4" i="6"/>
  <c r="E52" i="4"/>
  <c r="E48" i="4"/>
  <c r="E49" i="4"/>
  <c r="E50" i="4"/>
  <c r="E51" i="4"/>
  <c r="E47" i="4"/>
  <c r="E45" i="4"/>
  <c r="E39" i="4"/>
  <c r="E40" i="4"/>
  <c r="E41" i="4"/>
  <c r="E42" i="4"/>
  <c r="E43" i="4"/>
  <c r="E38" i="4"/>
  <c r="E36" i="4"/>
  <c r="E34" i="4"/>
  <c r="E32" i="4"/>
  <c r="E31" i="4"/>
  <c r="E29" i="4"/>
  <c r="E28" i="4"/>
  <c r="E15" i="4"/>
  <c r="E16" i="4"/>
  <c r="E17" i="4"/>
  <c r="E18" i="4"/>
  <c r="E19" i="4"/>
  <c r="E20" i="4"/>
  <c r="E21" i="4"/>
  <c r="E22" i="4"/>
  <c r="E23" i="4"/>
  <c r="E24" i="4"/>
  <c r="E14" i="4"/>
  <c r="E13" i="4"/>
  <c r="E12" i="4"/>
  <c r="E11" i="4"/>
  <c r="E10" i="4"/>
  <c r="E5" i="4"/>
  <c r="E6" i="4"/>
  <c r="E7" i="4"/>
  <c r="E8" i="4"/>
  <c r="E4" i="4"/>
  <c r="E18" i="6"/>
  <c r="E17" i="6"/>
  <c r="E16" i="6"/>
  <c r="E15" i="6"/>
  <c r="E46" i="6" l="1"/>
  <c r="E45" i="6"/>
  <c r="E44" i="6"/>
  <c r="E43" i="6"/>
  <c r="E42" i="6"/>
  <c r="E41" i="6"/>
  <c r="E39" i="6"/>
  <c r="E37" i="6"/>
  <c r="E36" i="6"/>
  <c r="E35" i="6"/>
  <c r="E34" i="6"/>
  <c r="E33" i="6"/>
  <c r="E32" i="6"/>
  <c r="E30" i="6"/>
  <c r="E28" i="6"/>
  <c r="E26" i="6"/>
  <c r="E25" i="6"/>
  <c r="E23" i="6"/>
  <c r="E22" i="6"/>
  <c r="E14" i="6"/>
  <c r="E13" i="6"/>
  <c r="E12" i="6"/>
  <c r="E11" i="6"/>
  <c r="E10" i="6"/>
  <c r="E9" i="6"/>
  <c r="E8" i="6"/>
  <c r="E7" i="6"/>
  <c r="E6" i="6"/>
  <c r="B47" i="6" l="1"/>
</calcChain>
</file>

<file path=xl/sharedStrings.xml><?xml version="1.0" encoding="utf-8"?>
<sst xmlns="http://schemas.openxmlformats.org/spreadsheetml/2006/main" count="876" uniqueCount="206">
  <si>
    <t>Standardomkostning</t>
  </si>
  <si>
    <t>Stald til malkekvæg</t>
  </si>
  <si>
    <t>Gylleopbevaring</t>
  </si>
  <si>
    <t>Ensilageopbevaring</t>
  </si>
  <si>
    <t>Klovvasker - returgangsanlæg</t>
  </si>
  <si>
    <t>Klovvasker - montage i malkerobot</t>
  </si>
  <si>
    <t>Vandrensning – Kapacitet: &lt; 7.500 l/t</t>
  </si>
  <si>
    <t>Vandrensning – Kapacitet: 7.500-15.000 l/t</t>
  </si>
  <si>
    <t>Vandrensning – Kapacitet: &gt; 15.000 l/t</t>
  </si>
  <si>
    <t>Isolering af tag</t>
  </si>
  <si>
    <t>Sandvasker</t>
  </si>
  <si>
    <t>Enhed</t>
  </si>
  <si>
    <t>Obligatoriske elementer</t>
  </si>
  <si>
    <t>Valgfrie elementer</t>
  </si>
  <si>
    <t>Teknologiløsning</t>
  </si>
  <si>
    <t>2.1.1</t>
  </si>
  <si>
    <t>Teltoverdækning til gylletanke</t>
  </si>
  <si>
    <t>2.1.2</t>
  </si>
  <si>
    <t>Fasefodring baseret på mælkemåling</t>
  </si>
  <si>
    <t>2.1.3</t>
  </si>
  <si>
    <t>Fasefodring baseret på mælkens sammensætning</t>
  </si>
  <si>
    <t>2.1.4</t>
  </si>
  <si>
    <t>Fasefodring med kraftfoder</t>
  </si>
  <si>
    <t>2.1.5</t>
  </si>
  <si>
    <t>Overvågning af drøvtygning, brunst og sygdom</t>
  </si>
  <si>
    <t>2.1.6</t>
  </si>
  <si>
    <t>Udstyr til automatisk udfodring med fuldfoder</t>
  </si>
  <si>
    <t>2.1.7</t>
  </si>
  <si>
    <t>2.1.8</t>
  </si>
  <si>
    <t>2.1.9</t>
  </si>
  <si>
    <t>2.1.10</t>
  </si>
  <si>
    <t>2.1.12*</t>
  </si>
  <si>
    <t>Gylleforsuring</t>
  </si>
  <si>
    <t>2.1.13*</t>
  </si>
  <si>
    <t>2.1.14*</t>
  </si>
  <si>
    <t>2.1.15*</t>
  </si>
  <si>
    <t>2.1.16*</t>
  </si>
  <si>
    <t>2.1.17*</t>
  </si>
  <si>
    <t>2.1.18*</t>
  </si>
  <si>
    <t>2.1.19*</t>
  </si>
  <si>
    <t>2.1.20*</t>
  </si>
  <si>
    <t>Miljøteknologier</t>
  </si>
  <si>
    <r>
      <t>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bruttoareal</t>
    </r>
  </si>
  <si>
    <t>/stk</t>
  </si>
  <si>
    <t>/anlæg</t>
  </si>
  <si>
    <t>/teltoverdækning</t>
  </si>
  <si>
    <t>Mælkemålere til malkestalde og -karusseller</t>
  </si>
  <si>
    <t>/mælkemåler</t>
  </si>
  <si>
    <t>/måleudstyr</t>
  </si>
  <si>
    <t>Udstyr til måling af mælkens indhold af fedt, protein eller urea</t>
  </si>
  <si>
    <t>Drøvtygnings- og aktivitetsmåler med halstranspondere 
Antenner, PC og software</t>
  </si>
  <si>
    <r>
      <t xml:space="preserve">Påslag/fodermagasin til ensilage eller tørre fodervarer </t>
    </r>
    <r>
      <rPr>
        <i/>
        <sz val="11"/>
        <color theme="1"/>
        <rFont val="Calibri"/>
        <family val="2"/>
        <scheme val="minor"/>
      </rPr>
      <t>løbende pris</t>
    </r>
  </si>
  <si>
    <t xml:space="preserve">
Pakke A: Teltoverdækning inkl. åbninger for adgang og udluftning af gyllebeholder, med centermast for gylletank ≤ 33 m i diameter.</t>
  </si>
  <si>
    <t>Pakke B: Teltoverdækning inkl. åbninger for adgang og udluftning af gyllebeholder, med centermast for gylletank &gt; 33 m i diameter.</t>
  </si>
  <si>
    <t>Kraftfoder-automat (Pakke C)</t>
  </si>
  <si>
    <r>
      <t xml:space="preserve">Påslag/fodermagasin til ensilage eller tørre fodervarer </t>
    </r>
    <r>
      <rPr>
        <i/>
        <sz val="11"/>
        <color theme="1"/>
        <rFont val="Calibri"/>
        <family val="2"/>
        <scheme val="minor"/>
      </rPr>
      <t xml:space="preserve">start pris </t>
    </r>
  </si>
  <si>
    <r>
      <t xml:space="preserve">Kraftfodersilo (Pakke A,B og C) </t>
    </r>
    <r>
      <rPr>
        <i/>
        <sz val="11"/>
        <color theme="1"/>
        <rFont val="Calibri"/>
        <family val="2"/>
        <scheme val="minor"/>
      </rPr>
      <t xml:space="preserve">start pris </t>
    </r>
  </si>
  <si>
    <r>
      <t xml:space="preserve">Kraftfodersilo (Pakke A,B og C) </t>
    </r>
    <r>
      <rPr>
        <i/>
        <sz val="11"/>
        <color theme="1"/>
        <rFont val="Calibri"/>
        <family val="2"/>
        <scheme val="minor"/>
      </rPr>
      <t xml:space="preserve">løbende pris </t>
    </r>
  </si>
  <si>
    <r>
      <t>Gylleforurings anlæg s</t>
    </r>
    <r>
      <rPr>
        <i/>
        <sz val="11"/>
        <color theme="1"/>
        <rFont val="Calibri"/>
        <family val="2"/>
        <scheme val="minor"/>
      </rPr>
      <t>tart pris</t>
    </r>
  </si>
  <si>
    <r>
      <t xml:space="preserve">Gylleforurings anlæg </t>
    </r>
    <r>
      <rPr>
        <i/>
        <sz val="11"/>
        <color theme="1"/>
        <rFont val="Calibri"/>
        <family val="2"/>
        <scheme val="minor"/>
      </rPr>
      <t>løbende pris</t>
    </r>
  </si>
  <si>
    <r>
      <t>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silobund</t>
    </r>
  </si>
  <si>
    <r>
      <t>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bruttoareal</t>
    </r>
  </si>
  <si>
    <t>/automat</t>
  </si>
  <si>
    <t>/rem</t>
  </si>
  <si>
    <t>/påslag</t>
  </si>
  <si>
    <r>
      <t>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silo</t>
    </r>
  </si>
  <si>
    <r>
      <t>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påslag</t>
    </r>
  </si>
  <si>
    <r>
      <t>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foderblander</t>
    </r>
  </si>
  <si>
    <t>Fodersnegl (Pakke A og B)</t>
  </si>
  <si>
    <r>
      <t xml:space="preserve">Kraftfodersilo (Pakke A og B) </t>
    </r>
    <r>
      <rPr>
        <i/>
        <sz val="11"/>
        <color theme="1"/>
        <rFont val="Calibri"/>
        <family val="2"/>
        <scheme val="minor"/>
      </rPr>
      <t xml:space="preserve">start pris </t>
    </r>
  </si>
  <si>
    <r>
      <t xml:space="preserve">Kraftfodersilo (Pakke A og B) </t>
    </r>
    <r>
      <rPr>
        <i/>
        <sz val="11"/>
        <color theme="1"/>
        <rFont val="Calibri"/>
        <family val="2"/>
        <scheme val="minor"/>
      </rPr>
      <t xml:space="preserve">løbende pris </t>
    </r>
  </si>
  <si>
    <t>Kraftfoder-automat (Pakke B)</t>
  </si>
  <si>
    <t>Mælketank med bufferkapacitet</t>
  </si>
  <si>
    <t>Rengøring af gulve – Drivbom på opsamlingsplads</t>
  </si>
  <si>
    <t>Køleanlæg</t>
  </si>
  <si>
    <t>Fodersnegl (Pakke B og C)</t>
  </si>
  <si>
    <t>Fodersnegl (Pakke A)</t>
  </si>
  <si>
    <t>Staldtype</t>
  </si>
  <si>
    <t>Sengebåsestald med spaltegulv</t>
  </si>
  <si>
    <t>1.1.1</t>
  </si>
  <si>
    <t>1.1.2</t>
  </si>
  <si>
    <t>1.1.3</t>
  </si>
  <si>
    <t>1.1.4</t>
  </si>
  <si>
    <t>1.1.5</t>
  </si>
  <si>
    <t>1.1.6</t>
  </si>
  <si>
    <t>Udstyr til automatisk udfordring med fuldfoder</t>
  </si>
  <si>
    <t>1.1.7</t>
  </si>
  <si>
    <t>Teltoverdækning til gylletanke + Fasefodring baseret på mælkemåling</t>
  </si>
  <si>
    <t>1.1.8</t>
  </si>
  <si>
    <t>Teltoverdækning til gylletanke + Fasefodring baseret på mælkens sammensætning</t>
  </si>
  <si>
    <t>1.1.9</t>
  </si>
  <si>
    <t>Teltoverdækning til gylletanke + Fasefodring med kraftfoder</t>
  </si>
  <si>
    <t>1.1.10</t>
  </si>
  <si>
    <t>Teltoverdækning til gylletanke + Overvågning af drøvtygning, brunst og sygdom</t>
  </si>
  <si>
    <t>1.1.11</t>
  </si>
  <si>
    <t>Teltoverdækning til gylletanke + Udstyr til automatisk udfordring med fuldfoder</t>
  </si>
  <si>
    <t>1.1.12*</t>
  </si>
  <si>
    <t>1.1.13*</t>
  </si>
  <si>
    <t>Gylleforsuring + Teltoverdækning til gylletanke</t>
  </si>
  <si>
    <t>1.1.14*</t>
  </si>
  <si>
    <t>Gylleforsuring + Fasefodring baseret på mælkemåling</t>
  </si>
  <si>
    <t>1.1.15*</t>
  </si>
  <si>
    <t>Gylleforsuring + Fasefodring baseret på mælkens sammensætning</t>
  </si>
  <si>
    <t>1.1.16*</t>
  </si>
  <si>
    <t>Gylleforsuring + Fasefodring med kraftfoder</t>
  </si>
  <si>
    <t>1.1.17*</t>
  </si>
  <si>
    <t>Gylleforsuring + Overvågning af drøvtygning, brunst og sygdom</t>
  </si>
  <si>
    <t>1.1.18*</t>
  </si>
  <si>
    <t>Gylleforsuring + Udstyr til automatisk udfordring med fuldfoder</t>
  </si>
  <si>
    <t>1.1.19*</t>
  </si>
  <si>
    <t>Gylleforsuring + Teltoverdækning til gylletanke + Fasefodring baseret på mælkemåling</t>
  </si>
  <si>
    <t>1.1.20*</t>
  </si>
  <si>
    <t>Gylleforsuring + Teltoverdækning til gylletanke + Fasefodring baseret på mælkens sammensætning</t>
  </si>
  <si>
    <t>1.1.21*</t>
  </si>
  <si>
    <t>Gylleforsuring + Teltoverdækning til gylletanke + Fasefodring med kraftfoder</t>
  </si>
  <si>
    <t>1.1.22*</t>
  </si>
  <si>
    <t>Gylleforsuring + Teltoverdækning til gylletanke + Overvågning af drøvtygning, brunst og sygdom</t>
  </si>
  <si>
    <t>1.1.23*</t>
  </si>
  <si>
    <t>Gylleforsuring + Teltoverdækning til gylletanke + Udstyr til automatisk udfordring med fuldfoder</t>
  </si>
  <si>
    <t>Sengebåsestald med fast drænet gulv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</si>
  <si>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</si>
  <si>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</si>
  <si>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</si>
  <si>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</si>
  <si>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</si>
  <si>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</si>
  <si>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</si>
  <si>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</si>
  <si>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</si>
  <si>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</si>
  <si>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</si>
  <si>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Dybstrøelsesstald</t>
  </si>
  <si>
    <t>1.3.1</t>
  </si>
  <si>
    <t>1.3.2</t>
  </si>
  <si>
    <t>1.3.3</t>
  </si>
  <si>
    <t>1.3.4</t>
  </si>
  <si>
    <t>1.3.5</t>
  </si>
  <si>
    <t>2.1.21*</t>
  </si>
  <si>
    <t>2.1.22*</t>
  </si>
  <si>
    <t>2.1.23*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</si>
  <si>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</si>
  <si>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</si>
  <si>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</si>
  <si>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</si>
  <si>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</si>
  <si>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</si>
  <si>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</si>
  <si>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</si>
  <si>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</si>
  <si>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</si>
  <si>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</si>
  <si>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2.3.1</t>
  </si>
  <si>
    <t>2.3.2</t>
  </si>
  <si>
    <t>2.3.3</t>
  </si>
  <si>
    <t>2.3.4</t>
  </si>
  <si>
    <t>2.3.5</t>
  </si>
  <si>
    <t>3.1.1*</t>
  </si>
  <si>
    <t>3.1.2*</t>
  </si>
  <si>
    <t>3.1.3*</t>
  </si>
  <si>
    <t>3.1.4*</t>
  </si>
  <si>
    <t>3.1.5*</t>
  </si>
  <si>
    <t>3.1.6*</t>
  </si>
  <si>
    <t>3.1.7*</t>
  </si>
  <si>
    <t>3.1.8*</t>
  </si>
  <si>
    <t>3.2.1</t>
  </si>
  <si>
    <t>3.2.2</t>
  </si>
  <si>
    <t>3.2.3</t>
  </si>
  <si>
    <t>3.2.4</t>
  </si>
  <si>
    <t>3.3.1</t>
  </si>
  <si>
    <t>3.3.2</t>
  </si>
  <si>
    <t>3.3.3</t>
  </si>
  <si>
    <t>Staldelementer</t>
  </si>
  <si>
    <t>Antal enheder</t>
  </si>
  <si>
    <t>Pakke A: Teltoverdækning inkl. åbninger for adgang og udluftning af gyllebeholder, med centermast for gylletank ≤ 33 m i diameter.</t>
  </si>
  <si>
    <t>Miljøeffekter</t>
  </si>
  <si>
    <t>Standard-miljøeffekt, i hele levetiden
(kg NH3-N/m2)</t>
  </si>
  <si>
    <t xml:space="preserve">Omkostningseffektivitet </t>
  </si>
  <si>
    <t>Element tilskudsgrundlag</t>
  </si>
  <si>
    <t>Samlet tilskudsgrundlag</t>
  </si>
  <si>
    <t>Tilskudsgrundlag</t>
  </si>
  <si>
    <t>=</t>
  </si>
  <si>
    <t>&lt;-(vælg standard miljøeffekt fra sidestående tabel)</t>
  </si>
  <si>
    <r>
      <t>Selektionsudstyr -</t>
    </r>
    <r>
      <rPr>
        <sz val="11"/>
        <color theme="1"/>
        <rFont val="Calibri"/>
        <family val="2"/>
        <scheme val="minor"/>
      </rPr>
      <t xml:space="preserve"> Separations-låger med ID-identifikation og software</t>
    </r>
  </si>
  <si>
    <t>Selektionsudstyr - Selektions- eller separationsboks – 2-vejs</t>
  </si>
  <si>
    <t>Selektionsudstyr - Selektions- eller separationsboks – 3-vejs</t>
  </si>
  <si>
    <t>Brovægt</t>
  </si>
  <si>
    <t>/låge</t>
  </si>
  <si>
    <t>/boks</t>
  </si>
  <si>
    <t>/brovægt</t>
  </si>
  <si>
    <t>/drivbom</t>
  </si>
  <si>
    <t>Pladser til kalve</t>
  </si>
  <si>
    <t>a) Malkerobot</t>
  </si>
  <si>
    <t>b) Malkekarussel</t>
  </si>
  <si>
    <t>c) Konventionelt malkeanlæg med fast exit, hhv. 30° sildeben eller ”side by side”</t>
  </si>
  <si>
    <t>/transportredskab</t>
  </si>
  <si>
    <t>/krybbe</t>
  </si>
  <si>
    <t>Fuldfoderrobot/ hængebanevogn med egen blander 
(Pakke A)</t>
  </si>
  <si>
    <t>Fuldfoderrobot/hængebanevogn eller foderbånd uden egen blander (Pakke B)</t>
  </si>
  <si>
    <r>
      <t xml:space="preserve">Stationær foderblander (Pakke B) </t>
    </r>
    <r>
      <rPr>
        <i/>
        <sz val="11"/>
        <color theme="1"/>
        <rFont val="Calibri"/>
        <family val="2"/>
        <scheme val="minor"/>
      </rPr>
      <t>start pris</t>
    </r>
  </si>
  <si>
    <r>
      <t xml:space="preserve">Stationær foderblander (Pakke B) </t>
    </r>
    <r>
      <rPr>
        <i/>
        <sz val="11"/>
        <color theme="1"/>
        <rFont val="Calibri"/>
        <family val="2"/>
        <scheme val="minor"/>
      </rPr>
      <t>løbende pris</t>
    </r>
  </si>
  <si>
    <t>Foderkrybbe (Pakke A)</t>
  </si>
  <si>
    <t>Teltoverdækning til gylletanke + Udstyr til automatisk udfodring med fuldfoder</t>
  </si>
  <si>
    <t>2.1.11</t>
  </si>
  <si>
    <t>Stald til slagtekalve og/eller småkalve</t>
  </si>
  <si>
    <t>/malkerobot</t>
  </si>
  <si>
    <t>Teknologiløsning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</si>
</sst>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kr.&quot;"/>
    <numFmt numFmtId="165" formatCode="0.0"/>
    <numFmt numFmtId="166" formatCode="0.0000"/>
    <numFmt numFmtId="167" formatCode="0.0000000"/>
    <numFmt numFmtId="168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A3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0" xfId="0" applyFont="1" applyBorder="1" applyAlignment="1">
      <alignment vertical="center" wrapText="1"/>
    </xf>
    <xf numFmtId="0" fontId="0" fillId="0" borderId="0" xfId="0" applyFont="1" applyBorder="1"/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2" xfId="0" applyBorder="1"/>
    <xf numFmtId="0" fontId="11" fillId="2" borderId="3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2" fillId="3" borderId="3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3" xfId="0" applyFont="1" applyFill="1" applyBorder="1"/>
    <xf numFmtId="0" fontId="14" fillId="5" borderId="4" xfId="0" applyFont="1" applyFill="1" applyBorder="1"/>
    <xf numFmtId="164" fontId="0" fillId="3" borderId="4" xfId="0" applyNumberFormat="1" applyFill="1" applyBorder="1"/>
    <xf numFmtId="0" fontId="14" fillId="5" borderId="5" xfId="0" applyFont="1" applyFill="1" applyBorder="1"/>
    <xf numFmtId="0" fontId="0" fillId="0" borderId="6" xfId="0" applyBorder="1"/>
    <xf numFmtId="0" fontId="14" fillId="4" borderId="5" xfId="0" applyFont="1" applyFill="1" applyBorder="1"/>
    <xf numFmtId="0" fontId="1" fillId="4" borderId="5" xfId="0" applyFont="1" applyFill="1" applyBorder="1"/>
    <xf numFmtId="0" fontId="0" fillId="0" borderId="6" xfId="0" applyFont="1" applyBorder="1" applyAlignment="1">
      <alignment vertical="center" wrapText="1"/>
    </xf>
    <xf numFmtId="0" fontId="0" fillId="0" borderId="6" xfId="0" applyFont="1" applyBorder="1"/>
    <xf numFmtId="0" fontId="5" fillId="0" borderId="6" xfId="0" applyFont="1" applyBorder="1" applyAlignment="1">
      <alignment vertical="center" wrapText="1"/>
    </xf>
    <xf numFmtId="0" fontId="14" fillId="5" borderId="6" xfId="0" applyFont="1" applyFill="1" applyBorder="1"/>
    <xf numFmtId="0" fontId="1" fillId="4" borderId="5" xfId="0" applyFont="1" applyFill="1" applyBorder="1" applyAlignment="1"/>
    <xf numFmtId="0" fontId="0" fillId="0" borderId="6" xfId="0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14" fillId="5" borderId="8" xfId="0" applyFont="1" applyFill="1" applyBorder="1"/>
    <xf numFmtId="0" fontId="0" fillId="0" borderId="9" xfId="0" applyBorder="1"/>
    <xf numFmtId="0" fontId="0" fillId="0" borderId="9" xfId="0" applyFont="1" applyBorder="1"/>
    <xf numFmtId="0" fontId="14" fillId="5" borderId="9" xfId="0" applyFont="1" applyFill="1" applyBorder="1"/>
    <xf numFmtId="0" fontId="0" fillId="0" borderId="10" xfId="0" applyBorder="1"/>
    <xf numFmtId="0" fontId="14" fillId="5" borderId="11" xfId="0" applyFont="1" applyFill="1" applyBorder="1"/>
    <xf numFmtId="164" fontId="0" fillId="0" borderId="12" xfId="0" applyNumberFormat="1" applyBorder="1"/>
    <xf numFmtId="0" fontId="1" fillId="4" borderId="11" xfId="0" applyFont="1" applyFill="1" applyBorder="1"/>
    <xf numFmtId="164" fontId="0" fillId="0" borderId="12" xfId="0" applyNumberFormat="1" applyFont="1" applyBorder="1" applyAlignment="1">
      <alignment vertical="center" wrapText="1"/>
    </xf>
    <xf numFmtId="0" fontId="0" fillId="4" borderId="11" xfId="0" applyFont="1" applyFill="1" applyBorder="1"/>
    <xf numFmtId="164" fontId="0" fillId="0" borderId="12" xfId="0" applyNumberFormat="1" applyFont="1" applyBorder="1"/>
    <xf numFmtId="164" fontId="0" fillId="4" borderId="11" xfId="0" applyNumberFormat="1" applyFill="1" applyBorder="1"/>
    <xf numFmtId="164" fontId="0" fillId="0" borderId="13" xfId="0" applyNumberFormat="1" applyBorder="1"/>
    <xf numFmtId="0" fontId="0" fillId="3" borderId="4" xfId="0" applyFont="1" applyFill="1" applyBorder="1"/>
    <xf numFmtId="0" fontId="14" fillId="5" borderId="14" xfId="0" applyFont="1" applyFill="1" applyBorder="1"/>
    <xf numFmtId="0" fontId="0" fillId="0" borderId="9" xfId="0" applyFont="1" applyFill="1" applyBorder="1"/>
    <xf numFmtId="0" fontId="14" fillId="5" borderId="17" xfId="0" applyFont="1" applyFill="1" applyBorder="1"/>
    <xf numFmtId="0" fontId="14" fillId="5" borderId="22" xfId="0" applyFont="1" applyFill="1" applyBorder="1"/>
    <xf numFmtId="0" fontId="14" fillId="5" borderId="20" xfId="0" applyFont="1" applyFill="1" applyBorder="1"/>
    <xf numFmtId="0" fontId="14" fillId="5" borderId="18" xfId="0" applyFont="1" applyFill="1" applyBorder="1"/>
    <xf numFmtId="0" fontId="1" fillId="6" borderId="11" xfId="0" applyFont="1" applyFill="1" applyBorder="1"/>
    <xf numFmtId="0" fontId="1" fillId="6" borderId="8" xfId="0" applyFont="1" applyFill="1" applyBorder="1"/>
    <xf numFmtId="0" fontId="0" fillId="6" borderId="5" xfId="0" applyFill="1" applyBorder="1"/>
    <xf numFmtId="0" fontId="0" fillId="6" borderId="14" xfId="0" applyFill="1" applyBorder="1"/>
    <xf numFmtId="0" fontId="14" fillId="5" borderId="16" xfId="0" applyFont="1" applyFill="1" applyBorder="1"/>
    <xf numFmtId="0" fontId="0" fillId="6" borderId="11" xfId="0" applyFont="1" applyFill="1" applyBorder="1"/>
    <xf numFmtId="0" fontId="0" fillId="6" borderId="8" xfId="0" applyFont="1" applyFill="1" applyBorder="1"/>
    <xf numFmtId="164" fontId="0" fillId="6" borderId="11" xfId="0" applyNumberFormat="1" applyFill="1" applyBorder="1"/>
    <xf numFmtId="0" fontId="0" fillId="6" borderId="8" xfId="0" applyFill="1" applyBorder="1"/>
    <xf numFmtId="0" fontId="0" fillId="0" borderId="23" xfId="0" applyBorder="1"/>
    <xf numFmtId="0" fontId="14" fillId="5" borderId="26" xfId="0" applyFont="1" applyFill="1" applyBorder="1"/>
    <xf numFmtId="0" fontId="0" fillId="0" borderId="27" xfId="0" applyBorder="1"/>
    <xf numFmtId="0" fontId="0" fillId="0" borderId="27" xfId="0" applyBorder="1" applyAlignment="1">
      <alignment wrapText="1"/>
    </xf>
    <xf numFmtId="0" fontId="1" fillId="6" borderId="24" xfId="0" applyFont="1" applyFill="1" applyBorder="1"/>
    <xf numFmtId="0" fontId="0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4" fillId="5" borderId="27" xfId="0" applyFont="1" applyFill="1" applyBorder="1"/>
    <xf numFmtId="0" fontId="1" fillId="6" borderId="24" xfId="0" applyFont="1" applyFill="1" applyBorder="1" applyAlignment="1"/>
    <xf numFmtId="0" fontId="0" fillId="0" borderId="27" xfId="0" applyFont="1" applyBorder="1"/>
    <xf numFmtId="0" fontId="1" fillId="6" borderId="24" xfId="0" applyFont="1" applyFill="1" applyBorder="1" applyAlignment="1">
      <alignment wrapText="1"/>
    </xf>
    <xf numFmtId="0" fontId="6" fillId="0" borderId="27" xfId="0" applyFont="1" applyBorder="1" applyAlignment="1">
      <alignment vertical="center" wrapText="1"/>
    </xf>
    <xf numFmtId="0" fontId="0" fillId="0" borderId="29" xfId="0" applyBorder="1" applyAlignment="1">
      <alignment wrapText="1"/>
    </xf>
    <xf numFmtId="0" fontId="11" fillId="2" borderId="32" xfId="0" applyFont="1" applyFill="1" applyBorder="1"/>
    <xf numFmtId="0" fontId="0" fillId="2" borderId="33" xfId="0" applyFill="1" applyBorder="1"/>
    <xf numFmtId="0" fontId="1" fillId="2" borderId="33" xfId="0" applyFont="1" applyFill="1" applyBorder="1"/>
    <xf numFmtId="0" fontId="12" fillId="3" borderId="34" xfId="0" applyFont="1" applyFill="1" applyBorder="1"/>
    <xf numFmtId="0" fontId="14" fillId="5" borderId="24" xfId="0" applyFont="1" applyFill="1" applyBorder="1"/>
    <xf numFmtId="0" fontId="14" fillId="4" borderId="24" xfId="0" applyFont="1" applyFill="1" applyBorder="1"/>
    <xf numFmtId="0" fontId="1" fillId="4" borderId="24" xfId="0" applyFont="1" applyFill="1" applyBorder="1" applyAlignment="1"/>
    <xf numFmtId="0" fontId="1" fillId="4" borderId="24" xfId="0" applyFont="1" applyFill="1" applyBorder="1"/>
    <xf numFmtId="0" fontId="1" fillId="4" borderId="24" xfId="0" applyFont="1" applyFill="1" applyBorder="1" applyAlignment="1">
      <alignment wrapText="1"/>
    </xf>
    <xf numFmtId="0" fontId="1" fillId="2" borderId="36" xfId="0" applyFont="1" applyFill="1" applyBorder="1"/>
    <xf numFmtId="0" fontId="0" fillId="2" borderId="36" xfId="0" applyFill="1" applyBorder="1"/>
    <xf numFmtId="0" fontId="0" fillId="3" borderId="4" xfId="0" applyFill="1" applyBorder="1"/>
    <xf numFmtId="0" fontId="13" fillId="3" borderId="34" xfId="0" applyFont="1" applyFill="1" applyBorder="1" applyAlignment="1">
      <alignment vertical="center" wrapText="1"/>
    </xf>
    <xf numFmtId="0" fontId="7" fillId="3" borderId="3" xfId="0" applyFont="1" applyFill="1" applyBorder="1"/>
    <xf numFmtId="0" fontId="13" fillId="3" borderId="11" xfId="0" applyFont="1" applyFill="1" applyBorder="1" applyAlignment="1">
      <alignment vertical="center" wrapText="1"/>
    </xf>
    <xf numFmtId="0" fontId="0" fillId="0" borderId="37" xfId="0" applyBorder="1"/>
    <xf numFmtId="0" fontId="0" fillId="0" borderId="19" xfId="0" applyBorder="1"/>
    <xf numFmtId="164" fontId="0" fillId="0" borderId="21" xfId="0" applyNumberFormat="1" applyBorder="1"/>
    <xf numFmtId="0" fontId="14" fillId="5" borderId="37" xfId="0" applyFont="1" applyFill="1" applyBorder="1"/>
    <xf numFmtId="0" fontId="14" fillId="5" borderId="19" xfId="0" applyFont="1" applyFill="1" applyBorder="1"/>
    <xf numFmtId="0" fontId="14" fillId="5" borderId="21" xfId="0" applyFont="1" applyFill="1" applyBorder="1"/>
    <xf numFmtId="0" fontId="10" fillId="0" borderId="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4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" fillId="8" borderId="39" xfId="0" applyFont="1" applyFill="1" applyBorder="1" applyAlignment="1">
      <alignment vertical="center" wrapText="1"/>
    </xf>
    <xf numFmtId="0" fontId="1" fillId="8" borderId="35" xfId="0" applyFont="1" applyFill="1" applyBorder="1" applyAlignment="1">
      <alignment vertical="center" wrapText="1"/>
    </xf>
    <xf numFmtId="0" fontId="14" fillId="9" borderId="39" xfId="0" applyFont="1" applyFill="1" applyBorder="1" applyAlignment="1">
      <alignment vertical="center" wrapText="1"/>
    </xf>
    <xf numFmtId="0" fontId="14" fillId="9" borderId="5" xfId="0" applyFont="1" applyFill="1" applyBorder="1" applyAlignment="1">
      <alignment vertical="center" wrapText="1"/>
    </xf>
    <xf numFmtId="0" fontId="14" fillId="9" borderId="25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38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vertical="center" wrapText="1"/>
    </xf>
    <xf numFmtId="0" fontId="14" fillId="8" borderId="35" xfId="0" applyFont="1" applyFill="1" applyBorder="1" applyAlignment="1">
      <alignment vertical="center" wrapText="1"/>
    </xf>
    <xf numFmtId="0" fontId="11" fillId="7" borderId="40" xfId="0" applyFont="1" applyFill="1" applyBorder="1" applyAlignment="1">
      <alignment vertical="center"/>
    </xf>
    <xf numFmtId="0" fontId="10" fillId="8" borderId="39" xfId="0" applyFont="1" applyFill="1" applyBorder="1" applyAlignment="1">
      <alignment vertical="center" wrapText="1"/>
    </xf>
    <xf numFmtId="0" fontId="10" fillId="8" borderId="11" xfId="0" applyFont="1" applyFill="1" applyBorder="1" applyAlignment="1">
      <alignment vertical="center" wrapText="1"/>
    </xf>
    <xf numFmtId="0" fontId="10" fillId="8" borderId="35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vertical="center" wrapText="1"/>
    </xf>
    <xf numFmtId="0" fontId="15" fillId="0" borderId="1" xfId="0" applyFont="1" applyBorder="1"/>
    <xf numFmtId="0" fontId="16" fillId="0" borderId="1" xfId="0" applyFont="1" applyBorder="1"/>
    <xf numFmtId="0" fontId="16" fillId="0" borderId="3" xfId="0" applyFont="1" applyBorder="1"/>
    <xf numFmtId="0" fontId="0" fillId="0" borderId="4" xfId="0" applyBorder="1"/>
    <xf numFmtId="164" fontId="0" fillId="0" borderId="0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5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164" fontId="0" fillId="0" borderId="23" xfId="0" applyNumberFormat="1" applyBorder="1"/>
    <xf numFmtId="0" fontId="5" fillId="0" borderId="27" xfId="0" applyFont="1" applyFill="1" applyBorder="1" applyAlignment="1">
      <alignment vertical="center" wrapText="1"/>
    </xf>
    <xf numFmtId="164" fontId="0" fillId="0" borderId="12" xfId="0" applyNumberFormat="1" applyFont="1" applyFill="1" applyBorder="1" applyAlignment="1">
      <alignment vertical="center" wrapText="1"/>
    </xf>
    <xf numFmtId="164" fontId="0" fillId="0" borderId="16" xfId="0" applyNumberFormat="1" applyBorder="1"/>
    <xf numFmtId="164" fontId="0" fillId="0" borderId="31" xfId="0" applyNumberFormat="1" applyBorder="1"/>
    <xf numFmtId="164" fontId="0" fillId="0" borderId="15" xfId="0" applyNumberFormat="1" applyBorder="1"/>
    <xf numFmtId="165" fontId="9" fillId="0" borderId="28" xfId="0" applyNumberFormat="1" applyFont="1" applyFill="1" applyBorder="1" applyAlignment="1">
      <alignment vertical="center" wrapText="1"/>
    </xf>
    <xf numFmtId="165" fontId="9" fillId="0" borderId="30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/>
    </xf>
    <xf numFmtId="0" fontId="14" fillId="9" borderId="8" xfId="0" applyFont="1" applyFill="1" applyBorder="1" applyAlignment="1">
      <alignment vertical="center" wrapText="1"/>
    </xf>
    <xf numFmtId="0" fontId="14" fillId="8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" fillId="2" borderId="4" xfId="0" applyFont="1" applyFill="1" applyBorder="1"/>
    <xf numFmtId="164" fontId="0" fillId="4" borderId="4" xfId="0" applyNumberFormat="1" applyFill="1" applyBorder="1"/>
    <xf numFmtId="165" fontId="9" fillId="0" borderId="28" xfId="0" applyNumberFormat="1" applyFont="1" applyBorder="1" applyAlignment="1">
      <alignment vertical="center" wrapText="1"/>
    </xf>
    <xf numFmtId="165" fontId="17" fillId="0" borderId="28" xfId="0" applyNumberFormat="1" applyFont="1" applyBorder="1" applyAlignment="1">
      <alignment vertical="center" wrapText="1"/>
    </xf>
    <xf numFmtId="165" fontId="17" fillId="0" borderId="30" xfId="0" applyNumberFormat="1" applyFont="1" applyBorder="1" applyAlignment="1">
      <alignment vertical="center" wrapText="1"/>
    </xf>
    <xf numFmtId="165" fontId="17" fillId="0" borderId="28" xfId="0" applyNumberFormat="1" applyFont="1" applyFill="1" applyBorder="1" applyAlignment="1">
      <alignment vertical="center" wrapText="1"/>
    </xf>
    <xf numFmtId="165" fontId="10" fillId="8" borderId="35" xfId="0" applyNumberFormat="1" applyFont="1" applyFill="1" applyBorder="1" applyAlignment="1">
      <alignment vertical="center" wrapText="1"/>
    </xf>
    <xf numFmtId="0" fontId="18" fillId="0" borderId="3" xfId="0" applyFont="1" applyBorder="1"/>
    <xf numFmtId="0" fontId="0" fillId="6" borderId="17" xfId="0" applyFill="1" applyBorder="1"/>
    <xf numFmtId="0" fontId="0" fillId="3" borderId="43" xfId="0" applyFill="1" applyBorder="1"/>
    <xf numFmtId="0" fontId="0" fillId="10" borderId="5" xfId="0" applyFill="1" applyBorder="1"/>
    <xf numFmtId="0" fontId="0" fillId="11" borderId="5" xfId="0" applyFill="1" applyBorder="1"/>
    <xf numFmtId="0" fontId="0" fillId="11" borderId="6" xfId="0" applyFill="1" applyBorder="1"/>
    <xf numFmtId="0" fontId="16" fillId="0" borderId="0" xfId="0" applyFont="1" applyBorder="1"/>
    <xf numFmtId="0" fontId="0" fillId="4" borderId="3" xfId="0" applyFill="1" applyBorder="1"/>
    <xf numFmtId="0" fontId="0" fillId="4" borderId="3" xfId="0" applyFont="1" applyFill="1" applyBorder="1"/>
    <xf numFmtId="0" fontId="1" fillId="4" borderId="3" xfId="0" applyFont="1" applyFill="1" applyBorder="1"/>
    <xf numFmtId="0" fontId="0" fillId="6" borderId="3" xfId="0" applyFill="1" applyBorder="1"/>
    <xf numFmtId="0" fontId="0" fillId="10" borderId="44" xfId="0" applyFill="1" applyBorder="1"/>
    <xf numFmtId="0" fontId="16" fillId="11" borderId="5" xfId="0" applyFont="1" applyFill="1" applyBorder="1"/>
    <xf numFmtId="164" fontId="16" fillId="0" borderId="17" xfId="0" applyNumberFormat="1" applyFont="1" applyBorder="1"/>
    <xf numFmtId="165" fontId="16" fillId="11" borderId="5" xfId="0" applyNumberFormat="1" applyFont="1" applyFill="1" applyBorder="1"/>
    <xf numFmtId="164" fontId="16" fillId="0" borderId="45" xfId="0" applyNumberFormat="1" applyFont="1" applyBorder="1"/>
    <xf numFmtId="0" fontId="0" fillId="6" borderId="3" xfId="0" applyFont="1" applyFill="1" applyBorder="1"/>
    <xf numFmtId="0" fontId="0" fillId="6" borderId="4" xfId="0" applyFill="1" applyBorder="1"/>
    <xf numFmtId="0" fontId="1" fillId="6" borderId="3" xfId="0" applyFont="1" applyFill="1" applyBorder="1"/>
    <xf numFmtId="0" fontId="0" fillId="0" borderId="48" xfId="0" applyBorder="1"/>
    <xf numFmtId="0" fontId="15" fillId="0" borderId="0" xfId="0" applyFont="1" applyBorder="1" applyAlignment="1">
      <alignment wrapText="1"/>
    </xf>
    <xf numFmtId="166" fontId="16" fillId="0" borderId="0" xfId="0" applyNumberFormat="1" applyFont="1" applyBorder="1"/>
    <xf numFmtId="0" fontId="15" fillId="0" borderId="5" xfId="0" applyFont="1" applyBorder="1"/>
    <xf numFmtId="0" fontId="18" fillId="0" borderId="5" xfId="0" applyFont="1" applyBorder="1"/>
    <xf numFmtId="0" fontId="0" fillId="0" borderId="14" xfId="0" applyBorder="1"/>
    <xf numFmtId="0" fontId="0" fillId="10" borderId="47" xfId="0" applyFill="1" applyBorder="1"/>
    <xf numFmtId="0" fontId="15" fillId="0" borderId="21" xfId="0" applyFont="1" applyBorder="1"/>
    <xf numFmtId="164" fontId="16" fillId="0" borderId="5" xfId="0" applyNumberFormat="1" applyFont="1" applyBorder="1"/>
    <xf numFmtId="0" fontId="0" fillId="0" borderId="46" xfId="0" applyBorder="1"/>
    <xf numFmtId="0" fontId="15" fillId="0" borderId="11" xfId="0" applyFont="1" applyBorder="1"/>
    <xf numFmtId="0" fontId="0" fillId="0" borderId="8" xfId="0" applyBorder="1"/>
    <xf numFmtId="167" fontId="15" fillId="0" borderId="5" xfId="0" applyNumberFormat="1" applyFont="1" applyBorder="1"/>
    <xf numFmtId="0" fontId="1" fillId="0" borderId="0" xfId="0" applyFont="1"/>
    <xf numFmtId="168" fontId="1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2231571</xdr:colOff>
      <xdr:row>0</xdr:row>
      <xdr:rowOff>0</xdr:rowOff>
    </xdr:from>
    <xdr:to>
      <xdr:col>1</xdr:col>
      <xdr:colOff>1153887</xdr:colOff>
      <xdr:row>2</xdr:row>
      <xdr:rowOff>21771</xdr:rowOff>
    </xdr:to>
    <xdr:sp macro="" textlink="">
      <xdr:nvSpPr>
        <xdr:cNvPr id="2" name="Afrundet rektangulær billedforklaring 1"/>
        <xdr:cNvSpPr/>
      </xdr:nvSpPr>
      <xdr:spPr>
        <a:xfrm>
          <a:off x="2231571" y="0"/>
          <a:ext cx="2950030" cy="914400"/>
        </a:xfrm>
        <a:prstGeom prst="wedgeRoundRectCallout">
          <a:avLst>
            <a:gd name="adj1" fmla="val -43804"/>
            <a:gd name="adj2" fmla="val 8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"obligatoriske elementer" skal du altid angive staldens bruttoareal, og for indsatsområde 1, skal du yderligere angive bruttoarealet under mælketank samt vælge en af tre mulige typer af malkefaciliteter (a, b eller c).</a:t>
          </a:r>
          <a:endParaRPr lang="da-DK" sz="1100"/>
        </a:p>
      </xdr:txBody>
    </xdr:sp>
    <xdr:clientData/>
  </xdr:twoCellAnchor>
  <xdr:twoCellAnchor>
    <xdr:from>
      <xdr:col>2</xdr:col>
      <xdr:colOff>195944</xdr:colOff>
      <xdr:row>6</xdr:row>
      <xdr:rowOff>174171</xdr:rowOff>
    </xdr:from>
    <xdr:to>
      <xdr:col>3</xdr:col>
      <xdr:colOff>435430</xdr:colOff>
      <xdr:row>8</xdr:row>
      <xdr:rowOff>108859</xdr:rowOff>
    </xdr:to>
    <xdr:sp macro="" textlink="">
      <xdr:nvSpPr>
        <xdr:cNvPr id="3" name="Afrundet rektangulær billedforklaring 2"/>
        <xdr:cNvSpPr/>
      </xdr:nvSpPr>
      <xdr:spPr>
        <a:xfrm flipH="1">
          <a:off x="6139544" y="1883228"/>
          <a:ext cx="1959429" cy="511631"/>
        </a:xfrm>
        <a:prstGeom prst="wedgeRoundRectCallout">
          <a:avLst>
            <a:gd name="adj1" fmla="val -43804"/>
            <a:gd name="adj2" fmla="val 8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Beige celler</a:t>
          </a:r>
          <a:r>
            <a:rPr lang="da-DK" sz="1100" baseline="0"/>
            <a:t> </a:t>
          </a:r>
          <a:r>
            <a:rPr lang="da-DK" sz="1100" b="1" u="sng" baseline="0"/>
            <a:t>kan</a:t>
          </a:r>
          <a:r>
            <a:rPr lang="da-DK" sz="1100" baseline="0"/>
            <a:t> udfyldes.</a:t>
          </a:r>
        </a:p>
        <a:p>
          <a:pPr algn="l"/>
          <a:r>
            <a:rPr lang="da-DK" sz="1100" baseline="0"/>
            <a:t>Gule celler </a:t>
          </a:r>
          <a:r>
            <a:rPr lang="da-DK" sz="1100" b="1" u="sng" baseline="0"/>
            <a:t>skal</a:t>
          </a:r>
          <a:r>
            <a:rPr lang="da-DK" sz="1100" baseline="0"/>
            <a:t> udfyldes.</a:t>
          </a:r>
          <a:endParaRPr lang="da-DK" sz="1100"/>
        </a:p>
      </xdr:txBody>
    </xdr:sp>
    <xdr:clientData/>
  </xdr:twoCellAnchor>
  <xdr:twoCellAnchor>
    <xdr:from>
      <xdr:col>3</xdr:col>
      <xdr:colOff>1099458</xdr:colOff>
      <xdr:row>0</xdr:row>
      <xdr:rowOff>0</xdr:rowOff>
    </xdr:from>
    <xdr:to>
      <xdr:col>4</xdr:col>
      <xdr:colOff>1621973</xdr:colOff>
      <xdr:row>1</xdr:row>
      <xdr:rowOff>468087</xdr:rowOff>
    </xdr:to>
    <xdr:sp macro="" textlink="">
      <xdr:nvSpPr>
        <xdr:cNvPr id="4" name="Afrundet rektangulær billedforklaring 3"/>
        <xdr:cNvSpPr/>
      </xdr:nvSpPr>
      <xdr:spPr>
        <a:xfrm>
          <a:off x="8763001" y="0"/>
          <a:ext cx="1959429" cy="762001"/>
        </a:xfrm>
        <a:prstGeom prst="wedgeRoundRectCallout">
          <a:avLst>
            <a:gd name="adj1" fmla="val -43804"/>
            <a:gd name="adj2" fmla="val 8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enheder" indtastes antallet af enheder for det gældende element.</a:t>
          </a:r>
          <a:endParaRPr lang="da-DK" sz="1100"/>
        </a:p>
      </xdr:txBody>
    </xdr:sp>
    <xdr:clientData/>
  </xdr:twoCellAnchor>
  <xdr:twoCellAnchor>
    <xdr:from>
      <xdr:col>0</xdr:col>
      <xdr:colOff>1937657</xdr:colOff>
      <xdr:row>18</xdr:row>
      <xdr:rowOff>141513</xdr:rowOff>
    </xdr:from>
    <xdr:to>
      <xdr:col>1</xdr:col>
      <xdr:colOff>1023258</xdr:colOff>
      <xdr:row>23</xdr:row>
      <xdr:rowOff>87084</xdr:rowOff>
    </xdr:to>
    <xdr:sp macro="" textlink="">
      <xdr:nvSpPr>
        <xdr:cNvPr id="5" name="Afrundet rektangulær billedforklaring 4"/>
        <xdr:cNvSpPr/>
      </xdr:nvSpPr>
      <xdr:spPr>
        <a:xfrm>
          <a:off x="1937657" y="4343399"/>
          <a:ext cx="3113315" cy="1055914"/>
        </a:xfrm>
        <a:prstGeom prst="wedgeRoundRectCallout">
          <a:avLst>
            <a:gd name="adj1" fmla="val -40307"/>
            <a:gd name="adj2" fmla="val 7054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"Miljøteknologier" vælges de miljøteknologier, der er relevante for den teknologløsning du vælger. Teknologiløsningerne kan ses i tabellen "Miljøeffekter". Miljøteknologierne vælges ved at skrive antallet af enheder i kolonne D.</a:t>
          </a:r>
          <a:endParaRPr lang="da-DK" sz="1100"/>
        </a:p>
      </xdr:txBody>
    </xdr:sp>
    <xdr:clientData/>
  </xdr:twoCellAnchor>
  <xdr:twoCellAnchor>
    <xdr:from>
      <xdr:col>1</xdr:col>
      <xdr:colOff>1159328</xdr:colOff>
      <xdr:row>47</xdr:row>
      <xdr:rowOff>108859</xdr:rowOff>
    </xdr:from>
    <xdr:to>
      <xdr:col>2</xdr:col>
      <xdr:colOff>1202871</xdr:colOff>
      <xdr:row>50</xdr:row>
      <xdr:rowOff>119743</xdr:rowOff>
    </xdr:to>
    <xdr:sp macro="" textlink="">
      <xdr:nvSpPr>
        <xdr:cNvPr id="6" name="Afrundet rektangulær billedforklaring 5"/>
        <xdr:cNvSpPr/>
      </xdr:nvSpPr>
      <xdr:spPr>
        <a:xfrm>
          <a:off x="5078185" y="11865430"/>
          <a:ext cx="1907722" cy="1153884"/>
        </a:xfrm>
        <a:prstGeom prst="wedgeRoundRectCallout">
          <a:avLst>
            <a:gd name="adj1" fmla="val -43804"/>
            <a:gd name="adj2" fmla="val 8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det samlede tilskudsgrundlag, baseret på staldens bruttoareal,</a:t>
          </a:r>
          <a:r>
            <a:rPr lang="da-DK" sz="1100" baseline="0"/>
            <a:t> optioner til stalden samt den valgte teknologiløsning</a:t>
          </a:r>
          <a:endParaRPr lang="da-DK" sz="1100"/>
        </a:p>
      </xdr:txBody>
    </xdr:sp>
    <xdr:clientData/>
  </xdr:twoCellAnchor>
  <xdr:twoCellAnchor>
    <xdr:from>
      <xdr:col>0</xdr:col>
      <xdr:colOff>2411185</xdr:colOff>
      <xdr:row>54</xdr:row>
      <xdr:rowOff>119744</xdr:rowOff>
    </xdr:from>
    <xdr:to>
      <xdr:col>1</xdr:col>
      <xdr:colOff>342900</xdr:colOff>
      <xdr:row>57</xdr:row>
      <xdr:rowOff>81644</xdr:rowOff>
    </xdr:to>
    <xdr:sp macro="" textlink="">
      <xdr:nvSpPr>
        <xdr:cNvPr id="8" name="Afrundet rektangulær billedforklaring 7"/>
        <xdr:cNvSpPr/>
      </xdr:nvSpPr>
      <xdr:spPr>
        <a:xfrm>
          <a:off x="2411185" y="13822137"/>
          <a:ext cx="1850572" cy="560614"/>
        </a:xfrm>
        <a:prstGeom prst="wedgeRoundRectCallout">
          <a:avLst>
            <a:gd name="adj1" fmla="val 46196"/>
            <a:gd name="adj2" fmla="val -9259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omkostningseffektiviteten. </a:t>
          </a:r>
        </a:p>
      </xdr:txBody>
    </xdr:sp>
    <xdr:clientData/>
  </xdr:twoCellAnchor>
  <xdr:twoCellAnchor>
    <xdr:from>
      <xdr:col>2</xdr:col>
      <xdr:colOff>1260022</xdr:colOff>
      <xdr:row>46</xdr:row>
      <xdr:rowOff>84365</xdr:rowOff>
    </xdr:from>
    <xdr:to>
      <xdr:col>4</xdr:col>
      <xdr:colOff>432708</xdr:colOff>
      <xdr:row>50</xdr:row>
      <xdr:rowOff>176895</xdr:rowOff>
    </xdr:to>
    <xdr:sp macro="" textlink="">
      <xdr:nvSpPr>
        <xdr:cNvPr id="9" name="Afrundet rektangulær billedforklaring 8"/>
        <xdr:cNvSpPr/>
      </xdr:nvSpPr>
      <xdr:spPr>
        <a:xfrm>
          <a:off x="7043058" y="11459936"/>
          <a:ext cx="2247900" cy="1616530"/>
        </a:xfrm>
        <a:prstGeom prst="wedgeRoundRectCallout">
          <a:avLst>
            <a:gd name="adj1" fmla="val -43804"/>
            <a:gd name="adj2" fmla="val 8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indsættes standard</a:t>
          </a:r>
          <a:r>
            <a:rPr lang="da-DK" sz="1100" baseline="0"/>
            <a:t>-miljøeffekten for den valgte teknologiløsning. Indsæt ved at skrive = og trykke på den korrekte standardmiljøeffekt i kolonne I. Alternativt kan du skrive tallet fra kolonne I direkte i cellen.</a:t>
          </a:r>
          <a:endParaRPr lang="da-DK" sz="1100"/>
        </a:p>
      </xdr:txBody>
    </xdr:sp>
    <xdr:clientData/>
  </xdr:twoCellAnchor>
  <xdr:twoCellAnchor>
    <xdr:from>
      <xdr:col>1</xdr:col>
      <xdr:colOff>1393371</xdr:colOff>
      <xdr:row>0</xdr:row>
      <xdr:rowOff>65316</xdr:rowOff>
    </xdr:from>
    <xdr:to>
      <xdr:col>3</xdr:col>
      <xdr:colOff>217714</xdr:colOff>
      <xdr:row>1</xdr:row>
      <xdr:rowOff>639536</xdr:rowOff>
    </xdr:to>
    <xdr:sp macro="" textlink="">
      <xdr:nvSpPr>
        <xdr:cNvPr id="10" name="Afrundet rektangulær billedforklaring 9"/>
        <xdr:cNvSpPr/>
      </xdr:nvSpPr>
      <xdr:spPr>
        <a:xfrm flipH="1">
          <a:off x="5312228" y="65316"/>
          <a:ext cx="2362200" cy="873577"/>
        </a:xfrm>
        <a:prstGeom prst="wedgeRoundRectCallout">
          <a:avLst>
            <a:gd name="adj1" fmla="val -44680"/>
            <a:gd name="adj2" fmla="val 10767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Du</a:t>
          </a:r>
          <a:r>
            <a:rPr lang="da-DK" sz="1100" baseline="0"/>
            <a:t> skal</a:t>
          </a:r>
          <a:r>
            <a:rPr lang="da-DK" sz="1100"/>
            <a:t> udfylde bruttoarealet på stalden da det</a:t>
          </a:r>
          <a:r>
            <a:rPr lang="da-DK" sz="1100" baseline="0"/>
            <a:t> bruges direkte i beregningerne af omkostningseffektiviteten. </a:t>
          </a:r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2858461</xdr:colOff>
      <xdr:row>0</xdr:row>
      <xdr:rowOff>289112</xdr:rowOff>
    </xdr:from>
    <xdr:to>
      <xdr:col>4</xdr:col>
      <xdr:colOff>1248656</xdr:colOff>
      <xdr:row>1</xdr:row>
      <xdr:rowOff>762000</xdr:rowOff>
    </xdr:to>
    <xdr:sp macro="" textlink="">
      <xdr:nvSpPr>
        <xdr:cNvPr id="2" name="Afrundet rektangulær billedforklaring 1"/>
        <xdr:cNvSpPr/>
      </xdr:nvSpPr>
      <xdr:spPr>
        <a:xfrm>
          <a:off x="2858461" y="289112"/>
          <a:ext cx="7248445" cy="772245"/>
        </a:xfrm>
        <a:prstGeom prst="wedgeRoundRectCallout">
          <a:avLst>
            <a:gd name="adj1" fmla="val -20976"/>
            <a:gd name="adj2" fmla="val 4635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Eksempel:</a:t>
          </a:r>
          <a:r>
            <a:rPr lang="da-DK" sz="1100" baseline="0"/>
            <a:t> </a:t>
          </a:r>
          <a:r>
            <a:rPr lang="da-DK" sz="1100" b="1" u="sng" baseline="0"/>
            <a:t>Malkekvægstald</a:t>
          </a:r>
          <a:r>
            <a:rPr lang="da-DK" sz="1100" b="0" u="none" baseline="0"/>
            <a:t> </a:t>
          </a:r>
          <a:r>
            <a:rPr lang="da-DK" sz="1100" baseline="0"/>
            <a:t>med et bruttoareal på </a:t>
          </a:r>
          <a:r>
            <a:rPr lang="da-DK" sz="1100" b="1" u="sng" baseline="0"/>
            <a:t>4200 m</a:t>
          </a:r>
          <a:r>
            <a:rPr lang="da-DK" sz="1100" b="1" u="sng" baseline="30000"/>
            <a:t>2</a:t>
          </a:r>
          <a:r>
            <a:rPr lang="da-DK" sz="1100" b="1" u="sng" baseline="0"/>
            <a:t> </a:t>
          </a:r>
          <a:r>
            <a:rPr lang="da-DK" sz="1100" baseline="0"/>
            <a:t>og  </a:t>
          </a:r>
          <a:r>
            <a:rPr lang="da-DK" sz="1100" b="1" u="sng" baseline="0"/>
            <a:t>malkekarusse</a:t>
          </a:r>
          <a:r>
            <a:rPr lang="da-DK" sz="1100" baseline="0"/>
            <a:t>l samt </a:t>
          </a:r>
          <a:r>
            <a:rPr lang="da-DK" sz="1100" b="1" u="sng" baseline="0"/>
            <a:t>teknologiløsning 1.1.20</a:t>
          </a:r>
          <a:r>
            <a:rPr lang="da-DK" sz="1100" baseline="0"/>
            <a:t>. Der ansøges om </a:t>
          </a:r>
          <a:r>
            <a:rPr lang="da-DK" sz="1100" b="1" u="sng" baseline="0"/>
            <a:t>ét gylleforsuringsanlæg,</a:t>
          </a:r>
          <a:r>
            <a:rPr lang="da-DK" sz="1100" baseline="0"/>
            <a:t> </a:t>
          </a:r>
          <a:r>
            <a:rPr lang="da-DK" sz="1100" b="1" u="sng" baseline="0"/>
            <a:t>én </a:t>
          </a:r>
          <a:r>
            <a:rPr lang="da-DK" sz="1100" b="1" i="0" u="sng" baseline="0"/>
            <a:t>teltoverdækning pakke B</a:t>
          </a:r>
          <a:r>
            <a:rPr lang="da-DK" sz="1100" b="0" i="0" u="none" baseline="0"/>
            <a:t> samt </a:t>
          </a:r>
          <a:r>
            <a:rPr lang="da-DK" sz="1100" b="1" i="0" u="sng" baseline="0"/>
            <a:t>16 </a:t>
          </a:r>
          <a:r>
            <a:rPr lang="da-DK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stk måleudstyr </a:t>
          </a:r>
          <a:r>
            <a:rPr lang="da-DK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fasefodring baseret på mælkens sammensætning</a:t>
          </a:r>
          <a:r>
            <a:rPr lang="da-DK" sz="1100" baseline="0"/>
            <a:t>. Derudover ansøges om de valgfrie elementer </a:t>
          </a:r>
          <a:r>
            <a:rPr lang="da-DK" sz="1100" b="1" u="sng" baseline="0"/>
            <a:t>gylleopbevaring, isolering af tag og selektionsudstyr</a:t>
          </a:r>
          <a:r>
            <a:rPr lang="da-DK" sz="1100" baseline="0"/>
            <a:t>.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topLeftCell="A22" zoomScale="70" zoomScaleNormal="70" workbookViewId="0">
      <selection activeCell="C60" sqref="C60"/>
    </sheetView>
  </sheetViews>
  <sheetFormatPr defaultRowHeight="15" x14ac:dyDescent="0.25"/>
  <cols>
    <col min="1" max="1" width="58.7109375" customWidth="1"/>
    <col min="2" max="2" width="28" customWidth="1"/>
    <col min="3" max="3" width="25" customWidth="1"/>
    <col min="4" max="4" width="21" customWidth="1"/>
    <col min="5" max="5" width="31.42578125" style="64" customWidth="1"/>
    <col min="6" max="6" width="17.42578125" customWidth="1"/>
    <col min="7" max="7" width="85.140625" customWidth="1"/>
    <col min="8" max="8" width="21.42578125" customWidth="1"/>
    <col min="9" max="9" width="20.5703125" customWidth="1"/>
  </cols>
  <sheetData>
    <row r="1" spans="1:11" ht="23.25" x14ac:dyDescent="0.35">
      <c r="A1" s="77" t="s">
        <v>179</v>
      </c>
      <c r="B1" s="78"/>
      <c r="C1" s="78"/>
      <c r="D1" s="78"/>
      <c r="E1" s="87"/>
      <c r="F1" s="113" t="s">
        <v>174</v>
      </c>
      <c r="G1" s="109"/>
      <c r="H1" s="110"/>
    </row>
    <row r="2" spans="1:11" ht="63" x14ac:dyDescent="0.35">
      <c r="A2" s="80" t="s">
        <v>171</v>
      </c>
      <c r="B2" s="18"/>
      <c r="C2" s="18"/>
      <c r="D2" s="18"/>
      <c r="E2" s="88"/>
      <c r="F2" s="106" t="s">
        <v>205</v>
      </c>
      <c r="G2" s="107" t="s">
        <v>14</v>
      </c>
      <c r="H2" s="108" t="s">
        <v>175</v>
      </c>
      <c r="I2" s="98"/>
      <c r="J2" s="98"/>
      <c r="K2" s="98"/>
    </row>
    <row r="3" spans="1:11" ht="15.75" x14ac:dyDescent="0.25">
      <c r="A3" s="65" t="s">
        <v>12</v>
      </c>
      <c r="B3" s="52" t="s">
        <v>0</v>
      </c>
      <c r="C3" s="53" t="s">
        <v>11</v>
      </c>
      <c r="D3" s="51" t="s">
        <v>172</v>
      </c>
      <c r="E3" s="54" t="s">
        <v>177</v>
      </c>
      <c r="F3" s="114" t="s">
        <v>77</v>
      </c>
      <c r="G3" s="115" t="s">
        <v>78</v>
      </c>
      <c r="H3" s="116"/>
      <c r="I3" s="7"/>
    </row>
    <row r="4" spans="1:11" ht="16.149999999999999" customHeight="1" x14ac:dyDescent="0.25">
      <c r="A4" s="66" t="s">
        <v>1</v>
      </c>
      <c r="B4" s="41">
        <v>2200</v>
      </c>
      <c r="C4" s="36" t="s">
        <v>42</v>
      </c>
      <c r="D4" s="155"/>
      <c r="E4" s="134">
        <f>B4*D4</f>
        <v>0</v>
      </c>
      <c r="F4" s="100" t="s">
        <v>79</v>
      </c>
      <c r="G4" s="101" t="s">
        <v>16</v>
      </c>
      <c r="H4" s="137">
        <v>1</v>
      </c>
      <c r="I4" s="7"/>
    </row>
    <row r="5" spans="1:11" ht="16.149999999999999" customHeight="1" x14ac:dyDescent="0.25">
      <c r="A5" s="66" t="s">
        <v>72</v>
      </c>
      <c r="B5" s="41">
        <v>150</v>
      </c>
      <c r="C5" s="36" t="s">
        <v>42</v>
      </c>
      <c r="D5" s="155"/>
      <c r="E5" s="134">
        <f t="shared" ref="E5:E8" si="0">B5*D5</f>
        <v>0</v>
      </c>
      <c r="F5" s="100" t="s">
        <v>80</v>
      </c>
      <c r="G5" s="101" t="s">
        <v>18</v>
      </c>
      <c r="H5" s="137">
        <v>1.2</v>
      </c>
      <c r="I5" s="7"/>
    </row>
    <row r="6" spans="1:11" ht="16.149999999999999" customHeight="1" x14ac:dyDescent="0.25">
      <c r="A6" s="66" t="s">
        <v>191</v>
      </c>
      <c r="B6" s="41">
        <v>900000</v>
      </c>
      <c r="C6" s="36" t="s">
        <v>204</v>
      </c>
      <c r="D6" s="154"/>
      <c r="E6" s="134">
        <f t="shared" si="0"/>
        <v>0</v>
      </c>
      <c r="F6" s="100" t="s">
        <v>81</v>
      </c>
      <c r="G6" s="101" t="s">
        <v>20</v>
      </c>
      <c r="H6" s="137">
        <v>1.2</v>
      </c>
      <c r="I6" s="7"/>
    </row>
    <row r="7" spans="1:11" ht="16.149999999999999" customHeight="1" x14ac:dyDescent="0.25">
      <c r="A7" s="66" t="s">
        <v>192</v>
      </c>
      <c r="B7" s="41">
        <v>730</v>
      </c>
      <c r="C7" s="36" t="s">
        <v>42</v>
      </c>
      <c r="D7" s="154"/>
      <c r="E7" s="134">
        <f t="shared" si="0"/>
        <v>0</v>
      </c>
      <c r="F7" s="100" t="s">
        <v>82</v>
      </c>
      <c r="G7" s="101" t="s">
        <v>22</v>
      </c>
      <c r="H7" s="137">
        <v>1</v>
      </c>
      <c r="I7" s="7"/>
    </row>
    <row r="8" spans="1:11" ht="30" x14ac:dyDescent="0.25">
      <c r="A8" s="67" t="s">
        <v>193</v>
      </c>
      <c r="B8" s="41">
        <v>810</v>
      </c>
      <c r="C8" s="36" t="s">
        <v>42</v>
      </c>
      <c r="D8" s="154"/>
      <c r="E8" s="134">
        <f t="shared" si="0"/>
        <v>0</v>
      </c>
      <c r="F8" s="100" t="s">
        <v>83</v>
      </c>
      <c r="G8" s="101" t="s">
        <v>24</v>
      </c>
      <c r="H8" s="137">
        <v>0.6</v>
      </c>
      <c r="I8" s="7"/>
    </row>
    <row r="9" spans="1:11" x14ac:dyDescent="0.25">
      <c r="A9" s="68" t="s">
        <v>13</v>
      </c>
      <c r="B9" s="55"/>
      <c r="C9" s="169"/>
      <c r="D9" s="161"/>
      <c r="E9" s="168"/>
      <c r="F9" s="100" t="s">
        <v>84</v>
      </c>
      <c r="G9" s="101" t="s">
        <v>85</v>
      </c>
      <c r="H9" s="137">
        <v>0.6</v>
      </c>
      <c r="I9" s="7"/>
    </row>
    <row r="10" spans="1:11" ht="17.25" x14ac:dyDescent="0.25">
      <c r="A10" s="69" t="s">
        <v>2</v>
      </c>
      <c r="B10" s="43">
        <v>160</v>
      </c>
      <c r="C10" s="36" t="s">
        <v>42</v>
      </c>
      <c r="D10" s="154"/>
      <c r="E10" s="134">
        <f>B10*D10</f>
        <v>0</v>
      </c>
      <c r="F10" s="100" t="s">
        <v>86</v>
      </c>
      <c r="G10" s="101" t="s">
        <v>87</v>
      </c>
      <c r="H10" s="137">
        <v>2.1</v>
      </c>
      <c r="I10" s="7"/>
    </row>
    <row r="11" spans="1:11" ht="17.25" x14ac:dyDescent="0.25">
      <c r="A11" s="69" t="s">
        <v>3</v>
      </c>
      <c r="B11" s="43">
        <v>300</v>
      </c>
      <c r="C11" s="37" t="s">
        <v>60</v>
      </c>
      <c r="D11" s="154"/>
      <c r="E11" s="134">
        <f t="shared" ref="E11:E24" si="1">B11*D11</f>
        <v>0</v>
      </c>
      <c r="F11" s="100" t="s">
        <v>88</v>
      </c>
      <c r="G11" s="101" t="s">
        <v>89</v>
      </c>
      <c r="H11" s="137">
        <v>2.1</v>
      </c>
      <c r="I11" s="7"/>
    </row>
    <row r="12" spans="1:11" x14ac:dyDescent="0.25">
      <c r="A12" s="70" t="s">
        <v>4</v>
      </c>
      <c r="B12" s="43">
        <v>83000</v>
      </c>
      <c r="C12" s="37" t="s">
        <v>43</v>
      </c>
      <c r="D12" s="154"/>
      <c r="E12" s="134">
        <f t="shared" si="1"/>
        <v>0</v>
      </c>
      <c r="F12" s="100" t="s">
        <v>90</v>
      </c>
      <c r="G12" s="101" t="s">
        <v>91</v>
      </c>
      <c r="H12" s="137">
        <v>1.9</v>
      </c>
      <c r="I12" s="7"/>
    </row>
    <row r="13" spans="1:11" x14ac:dyDescent="0.25">
      <c r="A13" s="70" t="s">
        <v>5</v>
      </c>
      <c r="B13" s="43">
        <v>21000</v>
      </c>
      <c r="C13" s="37" t="s">
        <v>43</v>
      </c>
      <c r="D13" s="154"/>
      <c r="E13" s="134">
        <f t="shared" si="1"/>
        <v>0</v>
      </c>
      <c r="F13" s="100" t="s">
        <v>92</v>
      </c>
      <c r="G13" s="101" t="s">
        <v>93</v>
      </c>
      <c r="H13" s="137">
        <v>1.6</v>
      </c>
      <c r="I13" s="7"/>
    </row>
    <row r="14" spans="1:11" x14ac:dyDescent="0.25">
      <c r="A14" s="70" t="s">
        <v>6</v>
      </c>
      <c r="B14" s="43">
        <v>63000</v>
      </c>
      <c r="C14" s="37" t="s">
        <v>44</v>
      </c>
      <c r="D14" s="154"/>
      <c r="E14" s="134">
        <f t="shared" si="1"/>
        <v>0</v>
      </c>
      <c r="F14" s="100" t="s">
        <v>94</v>
      </c>
      <c r="G14" s="101" t="s">
        <v>95</v>
      </c>
      <c r="H14" s="137">
        <v>1.6</v>
      </c>
      <c r="I14" s="7"/>
    </row>
    <row r="15" spans="1:11" x14ac:dyDescent="0.25">
      <c r="A15" s="70" t="s">
        <v>7</v>
      </c>
      <c r="B15" s="43">
        <v>104000</v>
      </c>
      <c r="C15" s="37" t="s">
        <v>44</v>
      </c>
      <c r="D15" s="154"/>
      <c r="E15" s="134">
        <f t="shared" si="1"/>
        <v>0</v>
      </c>
      <c r="F15" s="100" t="s">
        <v>96</v>
      </c>
      <c r="G15" s="101" t="s">
        <v>32</v>
      </c>
      <c r="H15" s="137">
        <v>6</v>
      </c>
      <c r="I15" s="7"/>
    </row>
    <row r="16" spans="1:11" x14ac:dyDescent="0.25">
      <c r="A16" s="70" t="s">
        <v>8</v>
      </c>
      <c r="B16" s="43">
        <v>188000</v>
      </c>
      <c r="C16" s="37" t="s">
        <v>44</v>
      </c>
      <c r="D16" s="154"/>
      <c r="E16" s="134">
        <f t="shared" si="1"/>
        <v>0</v>
      </c>
      <c r="F16" s="100" t="s">
        <v>97</v>
      </c>
      <c r="G16" s="101" t="s">
        <v>98</v>
      </c>
      <c r="H16" s="137">
        <v>7</v>
      </c>
      <c r="I16" s="7"/>
    </row>
    <row r="17" spans="1:9" x14ac:dyDescent="0.25">
      <c r="A17" s="70" t="s">
        <v>73</v>
      </c>
      <c r="B17" s="43">
        <v>182000</v>
      </c>
      <c r="C17" s="50" t="s">
        <v>189</v>
      </c>
      <c r="D17" s="154"/>
      <c r="E17" s="134">
        <f t="shared" si="1"/>
        <v>0</v>
      </c>
      <c r="F17" s="100" t="s">
        <v>99</v>
      </c>
      <c r="G17" s="101" t="s">
        <v>100</v>
      </c>
      <c r="H17" s="137">
        <v>6.3</v>
      </c>
      <c r="I17" s="7"/>
    </row>
    <row r="18" spans="1:9" ht="17.25" x14ac:dyDescent="0.25">
      <c r="A18" s="70" t="s">
        <v>9</v>
      </c>
      <c r="B18" s="43">
        <v>200</v>
      </c>
      <c r="C18" s="36" t="s">
        <v>42</v>
      </c>
      <c r="D18" s="154"/>
      <c r="E18" s="134">
        <f t="shared" si="1"/>
        <v>0</v>
      </c>
      <c r="F18" s="100" t="s">
        <v>101</v>
      </c>
      <c r="G18" s="101" t="s">
        <v>102</v>
      </c>
      <c r="H18" s="137">
        <v>6.3</v>
      </c>
      <c r="I18" s="7"/>
    </row>
    <row r="19" spans="1:9" ht="14.45" customHeight="1" x14ac:dyDescent="0.25">
      <c r="A19" s="70" t="s">
        <v>10</v>
      </c>
      <c r="B19" s="43">
        <v>1150000</v>
      </c>
      <c r="C19" s="37" t="s">
        <v>44</v>
      </c>
      <c r="D19" s="154"/>
      <c r="E19" s="134">
        <f t="shared" si="1"/>
        <v>0</v>
      </c>
      <c r="F19" s="100" t="s">
        <v>103</v>
      </c>
      <c r="G19" s="101" t="s">
        <v>104</v>
      </c>
      <c r="H19" s="137">
        <v>6.3</v>
      </c>
      <c r="I19" s="7"/>
    </row>
    <row r="20" spans="1:9" ht="14.45" customHeight="1" x14ac:dyDescent="0.25">
      <c r="A20" s="70" t="s">
        <v>74</v>
      </c>
      <c r="B20" s="43">
        <v>130</v>
      </c>
      <c r="C20" s="36" t="s">
        <v>42</v>
      </c>
      <c r="D20" s="154"/>
      <c r="E20" s="134">
        <f t="shared" si="1"/>
        <v>0</v>
      </c>
      <c r="F20" s="100" t="s">
        <v>105</v>
      </c>
      <c r="G20" s="101" t="s">
        <v>106</v>
      </c>
      <c r="H20" s="137">
        <v>6.1</v>
      </c>
      <c r="I20" s="7"/>
    </row>
    <row r="21" spans="1:9" ht="30" x14ac:dyDescent="0.25">
      <c r="A21" s="128" t="s">
        <v>182</v>
      </c>
      <c r="B21" s="3">
        <v>8200</v>
      </c>
      <c r="C21" s="127" t="s">
        <v>186</v>
      </c>
      <c r="D21" s="154"/>
      <c r="E21" s="134">
        <f t="shared" si="1"/>
        <v>0</v>
      </c>
      <c r="F21" s="100" t="s">
        <v>107</v>
      </c>
      <c r="G21" s="101" t="s">
        <v>108</v>
      </c>
      <c r="H21" s="137">
        <v>6.1</v>
      </c>
      <c r="I21" s="7"/>
    </row>
    <row r="22" spans="1:9" x14ac:dyDescent="0.25">
      <c r="A22" s="129" t="s">
        <v>183</v>
      </c>
      <c r="B22" s="126">
        <v>38100</v>
      </c>
      <c r="C22" s="127" t="s">
        <v>187</v>
      </c>
      <c r="D22" s="154"/>
      <c r="E22" s="134">
        <f t="shared" si="1"/>
        <v>0</v>
      </c>
      <c r="F22" s="100" t="s">
        <v>109</v>
      </c>
      <c r="G22" s="101" t="s">
        <v>110</v>
      </c>
      <c r="H22" s="137">
        <v>7.2</v>
      </c>
      <c r="I22" s="7"/>
    </row>
    <row r="23" spans="1:9" ht="30" x14ac:dyDescent="0.25">
      <c r="A23" s="129" t="s">
        <v>184</v>
      </c>
      <c r="B23" s="126">
        <v>94000</v>
      </c>
      <c r="C23" s="127" t="s">
        <v>187</v>
      </c>
      <c r="D23" s="154"/>
      <c r="E23" s="134">
        <f t="shared" si="1"/>
        <v>0</v>
      </c>
      <c r="F23" s="100" t="s">
        <v>111</v>
      </c>
      <c r="G23" s="101" t="s">
        <v>112</v>
      </c>
      <c r="H23" s="137">
        <v>7.2</v>
      </c>
      <c r="I23" s="7"/>
    </row>
    <row r="24" spans="1:9" x14ac:dyDescent="0.25">
      <c r="A24" s="130" t="s">
        <v>185</v>
      </c>
      <c r="B24" s="126">
        <v>188000</v>
      </c>
      <c r="C24" s="127" t="s">
        <v>188</v>
      </c>
      <c r="D24" s="154"/>
      <c r="E24" s="134">
        <f t="shared" si="1"/>
        <v>0</v>
      </c>
      <c r="F24" s="100" t="s">
        <v>113</v>
      </c>
      <c r="G24" s="101" t="s">
        <v>114</v>
      </c>
      <c r="H24" s="137">
        <v>7.2</v>
      </c>
      <c r="I24" s="7"/>
    </row>
    <row r="25" spans="1:9" ht="30" x14ac:dyDescent="0.3">
      <c r="A25" s="89" t="s">
        <v>41</v>
      </c>
      <c r="B25" s="90"/>
      <c r="C25" s="90"/>
      <c r="D25" s="153"/>
      <c r="E25" s="88"/>
      <c r="F25" s="100" t="s">
        <v>115</v>
      </c>
      <c r="G25" s="101" t="s">
        <v>116</v>
      </c>
      <c r="H25" s="137">
        <v>7.1</v>
      </c>
      <c r="I25" s="7"/>
    </row>
    <row r="26" spans="1:9" ht="30" x14ac:dyDescent="0.25">
      <c r="A26" s="71" t="s">
        <v>14</v>
      </c>
      <c r="B26" s="40" t="s">
        <v>0</v>
      </c>
      <c r="C26" s="38" t="s">
        <v>11</v>
      </c>
      <c r="D26" s="30" t="s">
        <v>172</v>
      </c>
      <c r="E26" s="59" t="s">
        <v>177</v>
      </c>
      <c r="F26" s="100" t="s">
        <v>117</v>
      </c>
      <c r="G26" s="101" t="s">
        <v>118</v>
      </c>
      <c r="H26" s="137">
        <v>7.2</v>
      </c>
      <c r="I26" s="7"/>
    </row>
    <row r="27" spans="1:9" x14ac:dyDescent="0.25">
      <c r="A27" s="72" t="s">
        <v>32</v>
      </c>
      <c r="B27" s="60"/>
      <c r="C27" s="167"/>
      <c r="D27" s="161"/>
      <c r="E27" s="168"/>
      <c r="F27" s="114" t="s">
        <v>77</v>
      </c>
      <c r="G27" s="115" t="s">
        <v>119</v>
      </c>
      <c r="H27" s="116"/>
      <c r="I27" s="7"/>
    </row>
    <row r="28" spans="1:9" x14ac:dyDescent="0.25">
      <c r="A28" s="73" t="s">
        <v>58</v>
      </c>
      <c r="B28" s="45">
        <v>788000</v>
      </c>
      <c r="C28" s="37" t="s">
        <v>44</v>
      </c>
      <c r="D28" s="154"/>
      <c r="E28" s="134">
        <f t="shared" ref="E28:E29" si="2">B28*D28</f>
        <v>0</v>
      </c>
      <c r="F28" s="100" t="s">
        <v>120</v>
      </c>
      <c r="G28" s="101" t="s">
        <v>16</v>
      </c>
      <c r="H28" s="137">
        <v>5.6</v>
      </c>
      <c r="I28" s="7"/>
    </row>
    <row r="29" spans="1:9" ht="17.25" x14ac:dyDescent="0.25">
      <c r="A29" s="73" t="s">
        <v>59</v>
      </c>
      <c r="B29" s="45">
        <v>41</v>
      </c>
      <c r="C29" s="37" t="s">
        <v>42</v>
      </c>
      <c r="D29" s="154"/>
      <c r="E29" s="134">
        <f t="shared" si="2"/>
        <v>0</v>
      </c>
      <c r="F29" s="100" t="s">
        <v>121</v>
      </c>
      <c r="G29" s="101" t="s">
        <v>18</v>
      </c>
      <c r="H29" s="137">
        <v>5.6</v>
      </c>
      <c r="I29" s="7"/>
    </row>
    <row r="30" spans="1:9" x14ac:dyDescent="0.25">
      <c r="A30" s="72" t="s">
        <v>16</v>
      </c>
      <c r="B30" s="62"/>
      <c r="C30" s="161"/>
      <c r="D30" s="161"/>
      <c r="E30" s="168"/>
      <c r="F30" s="100" t="s">
        <v>122</v>
      </c>
      <c r="G30" s="101" t="s">
        <v>20</v>
      </c>
      <c r="H30" s="137">
        <v>5.6</v>
      </c>
      <c r="I30" s="7"/>
    </row>
    <row r="31" spans="1:9" ht="28.9" customHeight="1" x14ac:dyDescent="0.25">
      <c r="A31" s="67" t="s">
        <v>173</v>
      </c>
      <c r="B31" s="41">
        <v>150000</v>
      </c>
      <c r="C31" s="36" t="s">
        <v>45</v>
      </c>
      <c r="D31" s="154"/>
      <c r="E31" s="134">
        <f t="shared" ref="E31:E32" si="3">B31*D31</f>
        <v>0</v>
      </c>
      <c r="F31" s="100" t="s">
        <v>123</v>
      </c>
      <c r="G31" s="101" t="s">
        <v>22</v>
      </c>
      <c r="H31" s="137">
        <v>5.4</v>
      </c>
      <c r="I31" s="7"/>
    </row>
    <row r="32" spans="1:9" ht="45" x14ac:dyDescent="0.25">
      <c r="A32" s="67" t="s">
        <v>53</v>
      </c>
      <c r="B32" s="41">
        <v>201000</v>
      </c>
      <c r="C32" s="36" t="s">
        <v>45</v>
      </c>
      <c r="D32" s="154"/>
      <c r="E32" s="134">
        <f t="shared" si="3"/>
        <v>0</v>
      </c>
      <c r="F32" s="100" t="s">
        <v>124</v>
      </c>
      <c r="G32" s="101" t="s">
        <v>24</v>
      </c>
      <c r="H32" s="137">
        <v>5.2</v>
      </c>
      <c r="I32" s="7"/>
    </row>
    <row r="33" spans="1:9" x14ac:dyDescent="0.25">
      <c r="A33" s="68" t="s">
        <v>18</v>
      </c>
      <c r="B33" s="62"/>
      <c r="C33" s="161"/>
      <c r="D33" s="161"/>
      <c r="E33" s="168"/>
      <c r="F33" s="100" t="s">
        <v>125</v>
      </c>
      <c r="G33" s="101" t="s">
        <v>85</v>
      </c>
      <c r="H33" s="137">
        <v>5.2</v>
      </c>
      <c r="I33" s="7"/>
    </row>
    <row r="34" spans="1:9" x14ac:dyDescent="0.25">
      <c r="A34" s="67" t="s">
        <v>46</v>
      </c>
      <c r="B34" s="41">
        <v>7400</v>
      </c>
      <c r="C34" s="36" t="s">
        <v>47</v>
      </c>
      <c r="D34" s="154"/>
      <c r="E34" s="134">
        <f t="shared" ref="E34" si="4">B34*D34</f>
        <v>0</v>
      </c>
      <c r="F34" s="100" t="s">
        <v>126</v>
      </c>
      <c r="G34" s="101" t="s">
        <v>87</v>
      </c>
      <c r="H34" s="137">
        <v>6.6</v>
      </c>
      <c r="I34" s="7"/>
    </row>
    <row r="35" spans="1:9" x14ac:dyDescent="0.25">
      <c r="A35" s="74" t="s">
        <v>20</v>
      </c>
      <c r="B35" s="62"/>
      <c r="C35" s="161"/>
      <c r="D35" s="161"/>
      <c r="E35" s="168"/>
      <c r="F35" s="100" t="s">
        <v>127</v>
      </c>
      <c r="G35" s="101" t="s">
        <v>89</v>
      </c>
      <c r="H35" s="137">
        <v>6.6</v>
      </c>
      <c r="I35" s="7"/>
    </row>
    <row r="36" spans="1:9" x14ac:dyDescent="0.25">
      <c r="A36" s="67" t="s">
        <v>49</v>
      </c>
      <c r="B36" s="41">
        <v>26900</v>
      </c>
      <c r="C36" s="36" t="s">
        <v>48</v>
      </c>
      <c r="D36" s="154"/>
      <c r="E36" s="134">
        <f t="shared" ref="E36" si="5">B36*D36</f>
        <v>0</v>
      </c>
      <c r="F36" s="100" t="s">
        <v>128</v>
      </c>
      <c r="G36" s="101" t="s">
        <v>91</v>
      </c>
      <c r="H36" s="137">
        <v>6.3</v>
      </c>
      <c r="I36" s="7"/>
    </row>
    <row r="37" spans="1:9" x14ac:dyDescent="0.25">
      <c r="A37" s="68" t="s">
        <v>22</v>
      </c>
      <c r="B37" s="62"/>
      <c r="C37" s="161"/>
      <c r="D37" s="161"/>
      <c r="E37" s="168"/>
      <c r="F37" s="100" t="s">
        <v>129</v>
      </c>
      <c r="G37" s="101" t="s">
        <v>93</v>
      </c>
      <c r="H37" s="137">
        <v>6.1</v>
      </c>
      <c r="I37" s="7"/>
    </row>
    <row r="38" spans="1:9" x14ac:dyDescent="0.25">
      <c r="A38" s="67" t="s">
        <v>76</v>
      </c>
      <c r="B38" s="41">
        <v>46000</v>
      </c>
      <c r="C38" s="36" t="s">
        <v>194</v>
      </c>
      <c r="D38" s="154"/>
      <c r="E38" s="134">
        <f t="shared" ref="E38:E50" si="6">B38*D38</f>
        <v>0</v>
      </c>
      <c r="F38" s="100" t="s">
        <v>130</v>
      </c>
      <c r="G38" s="101" t="s">
        <v>95</v>
      </c>
      <c r="H38" s="137">
        <v>6.1</v>
      </c>
      <c r="I38" s="7"/>
    </row>
    <row r="39" spans="1:9" x14ac:dyDescent="0.25">
      <c r="A39" s="67" t="s">
        <v>75</v>
      </c>
      <c r="B39" s="41">
        <v>64000</v>
      </c>
      <c r="C39" s="36" t="s">
        <v>194</v>
      </c>
      <c r="D39" s="154"/>
      <c r="E39" s="134">
        <f t="shared" si="6"/>
        <v>0</v>
      </c>
      <c r="F39" s="114" t="s">
        <v>77</v>
      </c>
      <c r="G39" s="115" t="s">
        <v>131</v>
      </c>
      <c r="H39" s="116"/>
      <c r="I39" s="7"/>
    </row>
    <row r="40" spans="1:9" x14ac:dyDescent="0.25">
      <c r="A40" s="67" t="s">
        <v>56</v>
      </c>
      <c r="B40" s="41">
        <v>65000</v>
      </c>
      <c r="C40" s="36" t="s">
        <v>43</v>
      </c>
      <c r="D40" s="154"/>
      <c r="E40" s="134">
        <f t="shared" si="6"/>
        <v>0</v>
      </c>
      <c r="F40" s="100" t="s">
        <v>132</v>
      </c>
      <c r="G40" s="101" t="s">
        <v>18</v>
      </c>
      <c r="H40" s="137">
        <v>6.4</v>
      </c>
      <c r="I40" s="7"/>
    </row>
    <row r="41" spans="1:9" ht="17.25" x14ac:dyDescent="0.25">
      <c r="A41" s="67" t="s">
        <v>57</v>
      </c>
      <c r="B41" s="41">
        <v>4500</v>
      </c>
      <c r="C41" s="36" t="s">
        <v>65</v>
      </c>
      <c r="D41" s="154"/>
      <c r="E41" s="134">
        <f t="shared" si="6"/>
        <v>0</v>
      </c>
      <c r="F41" s="100" t="s">
        <v>133</v>
      </c>
      <c r="G41" s="101" t="s">
        <v>20</v>
      </c>
      <c r="H41" s="137">
        <v>6.4</v>
      </c>
      <c r="I41" s="7"/>
    </row>
    <row r="42" spans="1:9" x14ac:dyDescent="0.25">
      <c r="A42" s="67" t="s">
        <v>200</v>
      </c>
      <c r="B42" s="41">
        <v>22000</v>
      </c>
      <c r="C42" s="36" t="s">
        <v>195</v>
      </c>
      <c r="D42" s="154"/>
      <c r="E42" s="134">
        <f t="shared" si="6"/>
        <v>0</v>
      </c>
      <c r="F42" s="100" t="s">
        <v>134</v>
      </c>
      <c r="G42" s="101" t="s">
        <v>22</v>
      </c>
      <c r="H42" s="137">
        <v>6.2</v>
      </c>
      <c r="I42" s="7"/>
    </row>
    <row r="43" spans="1:9" x14ac:dyDescent="0.25">
      <c r="A43" s="75" t="s">
        <v>54</v>
      </c>
      <c r="B43" s="41">
        <v>43000</v>
      </c>
      <c r="C43" s="36" t="s">
        <v>62</v>
      </c>
      <c r="D43" s="154"/>
      <c r="E43" s="134">
        <f t="shared" si="6"/>
        <v>0</v>
      </c>
      <c r="F43" s="100" t="s">
        <v>135</v>
      </c>
      <c r="G43" s="101" t="s">
        <v>24</v>
      </c>
      <c r="H43" s="137">
        <v>6</v>
      </c>
      <c r="I43" s="7"/>
    </row>
    <row r="44" spans="1:9" ht="15.75" thickBot="1" x14ac:dyDescent="0.3">
      <c r="A44" s="74" t="s">
        <v>24</v>
      </c>
      <c r="B44" s="62"/>
      <c r="C44" s="161"/>
      <c r="D44" s="161"/>
      <c r="E44" s="168"/>
      <c r="F44" s="102" t="s">
        <v>136</v>
      </c>
      <c r="G44" s="103" t="s">
        <v>85</v>
      </c>
      <c r="H44" s="138">
        <v>6</v>
      </c>
      <c r="I44" s="7"/>
    </row>
    <row r="45" spans="1:9" ht="30" x14ac:dyDescent="0.25">
      <c r="A45" s="67" t="s">
        <v>50</v>
      </c>
      <c r="B45" s="41">
        <v>1170</v>
      </c>
      <c r="C45" s="36" t="s">
        <v>63</v>
      </c>
      <c r="D45" s="154"/>
      <c r="E45" s="134">
        <f t="shared" si="6"/>
        <v>0</v>
      </c>
      <c r="I45" s="7"/>
    </row>
    <row r="46" spans="1:9" x14ac:dyDescent="0.25">
      <c r="A46" s="74" t="s">
        <v>26</v>
      </c>
      <c r="B46" s="62"/>
      <c r="C46" s="161"/>
      <c r="D46" s="161"/>
      <c r="E46" s="168"/>
      <c r="I46" s="7"/>
    </row>
    <row r="47" spans="1:9" ht="30" x14ac:dyDescent="0.25">
      <c r="A47" s="67" t="s">
        <v>55</v>
      </c>
      <c r="B47" s="41">
        <v>161000</v>
      </c>
      <c r="C47" s="36" t="s">
        <v>64</v>
      </c>
      <c r="D47" s="154"/>
      <c r="E47" s="134">
        <f t="shared" si="6"/>
        <v>0</v>
      </c>
      <c r="I47" s="7"/>
    </row>
    <row r="48" spans="1:9" ht="30" x14ac:dyDescent="0.25">
      <c r="A48" s="67" t="s">
        <v>51</v>
      </c>
      <c r="B48" s="41">
        <v>5000</v>
      </c>
      <c r="C48" s="36" t="s">
        <v>66</v>
      </c>
      <c r="D48" s="154"/>
      <c r="E48" s="134">
        <f t="shared" si="6"/>
        <v>0</v>
      </c>
      <c r="I48" s="7"/>
    </row>
    <row r="49" spans="1:9" ht="30" x14ac:dyDescent="0.25">
      <c r="A49" s="75" t="s">
        <v>196</v>
      </c>
      <c r="B49" s="41">
        <v>442000</v>
      </c>
      <c r="C49" s="36" t="s">
        <v>44</v>
      </c>
      <c r="D49" s="154"/>
      <c r="E49" s="134">
        <f t="shared" si="6"/>
        <v>0</v>
      </c>
      <c r="F49" s="7"/>
      <c r="G49" s="7"/>
      <c r="H49" s="7"/>
      <c r="I49" s="7"/>
    </row>
    <row r="50" spans="1:9" ht="30" x14ac:dyDescent="0.25">
      <c r="A50" s="67" t="s">
        <v>197</v>
      </c>
      <c r="B50" s="41">
        <v>445000</v>
      </c>
      <c r="C50" s="36" t="s">
        <v>44</v>
      </c>
      <c r="D50" s="154"/>
      <c r="E50" s="134">
        <f t="shared" si="6"/>
        <v>0</v>
      </c>
      <c r="F50" s="7"/>
      <c r="G50" s="7"/>
      <c r="H50" s="7"/>
      <c r="I50" s="7"/>
    </row>
    <row r="51" spans="1:9" x14ac:dyDescent="0.25">
      <c r="A51" s="67" t="s">
        <v>198</v>
      </c>
      <c r="B51" s="41">
        <v>370000</v>
      </c>
      <c r="C51" s="36" t="s">
        <v>43</v>
      </c>
      <c r="D51" s="154"/>
      <c r="E51" s="134">
        <f>B51*D51</f>
        <v>0</v>
      </c>
    </row>
    <row r="52" spans="1:9" ht="14.45" customHeight="1" thickBot="1" x14ac:dyDescent="0.3">
      <c r="A52" s="76" t="s">
        <v>199</v>
      </c>
      <c r="B52" s="47">
        <v>7000</v>
      </c>
      <c r="C52" s="39" t="s">
        <v>67</v>
      </c>
      <c r="D52" s="162"/>
      <c r="E52" s="135">
        <f>B52*D52</f>
        <v>0</v>
      </c>
    </row>
    <row r="53" spans="1:9" ht="17.25" x14ac:dyDescent="0.3">
      <c r="A53" s="122" t="s">
        <v>178</v>
      </c>
      <c r="B53" s="166">
        <f>SUM(E4:E8,E10:E24,E28:E29,E31:E32,E34,E36,E38:E43,E45,E47:E52)</f>
        <v>0</v>
      </c>
      <c r="C53" s="1"/>
    </row>
    <row r="54" spans="1:9" ht="17.25" x14ac:dyDescent="0.3">
      <c r="A54" s="173" t="s">
        <v>176</v>
      </c>
      <c r="B54" s="182" t="e">
        <f>((C54*D4)/B53)*1000</f>
        <v>#VALUE!</v>
      </c>
      <c r="C54" s="163" t="s">
        <v>180</v>
      </c>
      <c r="D54" s="174" t="s">
        <v>181</v>
      </c>
      <c r="E54" s="175"/>
    </row>
    <row r="55" spans="1:9" ht="17.25" x14ac:dyDescent="0.3">
      <c r="A55" s="171"/>
      <c r="B55" s="172"/>
      <c r="C55" s="7"/>
      <c r="D55" s="7"/>
    </row>
    <row r="57" spans="1:9" x14ac:dyDescent="0.25">
      <c r="B57" s="8"/>
      <c r="C57" s="3"/>
    </row>
    <row r="58" spans="1:9" x14ac:dyDescent="0.25">
      <c r="B58" s="6"/>
      <c r="C58" s="3"/>
    </row>
    <row r="167" ht="14.45" customHeight="1" x14ac:dyDescent="0.25"/>
  </sheetData>
  <pageMargins left="0.7" right="0.7" top="0.75" bottom="0.75" header="0.3" footer="0.3"/>
  <pageSetup paperSize="9" scale="2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52" zoomScale="70" zoomScaleNormal="70" workbookViewId="0">
      <selection activeCell="B54" sqref="B54"/>
    </sheetView>
  </sheetViews>
  <sheetFormatPr defaultRowHeight="15" x14ac:dyDescent="0.25"/>
  <cols>
    <col min="1" max="1" width="58.7109375" customWidth="1"/>
    <col min="2" max="2" width="28" customWidth="1"/>
    <col min="3" max="3" width="25" customWidth="1"/>
    <col min="4" max="4" width="21" customWidth="1"/>
    <col min="5" max="5" width="31.42578125" style="64" customWidth="1"/>
    <col min="6" max="6" width="17.42578125" customWidth="1"/>
    <col min="7" max="7" width="85.140625" customWidth="1"/>
    <col min="8" max="8" width="21.42578125" customWidth="1"/>
    <col min="9" max="9" width="20.5703125" customWidth="1"/>
  </cols>
  <sheetData>
    <row r="1" spans="1:11" ht="23.25" x14ac:dyDescent="0.35">
      <c r="A1" s="77" t="s">
        <v>179</v>
      </c>
      <c r="B1" s="78"/>
      <c r="C1" s="78"/>
      <c r="D1" s="78"/>
      <c r="E1" s="87"/>
      <c r="F1" s="113" t="s">
        <v>174</v>
      </c>
      <c r="G1" s="109"/>
      <c r="H1" s="110"/>
    </row>
    <row r="2" spans="1:11" ht="63" x14ac:dyDescent="0.35">
      <c r="A2" s="80" t="s">
        <v>171</v>
      </c>
      <c r="B2" s="18"/>
      <c r="C2" s="18"/>
      <c r="D2" s="18"/>
      <c r="E2" s="88"/>
      <c r="F2" s="106" t="s">
        <v>205</v>
      </c>
      <c r="G2" s="107" t="s">
        <v>14</v>
      </c>
      <c r="H2" s="108" t="s">
        <v>175</v>
      </c>
      <c r="I2" s="98"/>
      <c r="J2" s="98"/>
      <c r="K2" s="98"/>
    </row>
    <row r="3" spans="1:11" ht="15.75" x14ac:dyDescent="0.25">
      <c r="A3" s="65" t="s">
        <v>12</v>
      </c>
      <c r="B3" s="52" t="s">
        <v>0</v>
      </c>
      <c r="C3" s="53" t="s">
        <v>11</v>
      </c>
      <c r="D3" s="51" t="s">
        <v>172</v>
      </c>
      <c r="E3" s="54" t="s">
        <v>177</v>
      </c>
      <c r="F3" s="114" t="s">
        <v>77</v>
      </c>
      <c r="G3" s="115" t="s">
        <v>78</v>
      </c>
      <c r="H3" s="116"/>
      <c r="I3" s="7"/>
    </row>
    <row r="4" spans="1:11" ht="16.149999999999999" customHeight="1" x14ac:dyDescent="0.25">
      <c r="A4" s="66" t="s">
        <v>1</v>
      </c>
      <c r="B4" s="41">
        <v>2200</v>
      </c>
      <c r="C4" s="36" t="s">
        <v>42</v>
      </c>
      <c r="D4" s="155">
        <v>4200</v>
      </c>
      <c r="E4" s="134">
        <f>B4*D4</f>
        <v>9240000</v>
      </c>
      <c r="F4" s="100" t="s">
        <v>79</v>
      </c>
      <c r="G4" s="101" t="s">
        <v>16</v>
      </c>
      <c r="H4" s="137">
        <v>1</v>
      </c>
      <c r="I4" s="7"/>
    </row>
    <row r="5" spans="1:11" ht="16.149999999999999" customHeight="1" x14ac:dyDescent="0.25">
      <c r="A5" s="66" t="s">
        <v>72</v>
      </c>
      <c r="B5" s="41">
        <v>150</v>
      </c>
      <c r="C5" s="36" t="s">
        <v>42</v>
      </c>
      <c r="D5" s="155">
        <v>4200</v>
      </c>
      <c r="E5" s="134">
        <f t="shared" ref="E5:E8" si="0">B5*D5</f>
        <v>630000</v>
      </c>
      <c r="F5" s="100" t="s">
        <v>80</v>
      </c>
      <c r="G5" s="101" t="s">
        <v>18</v>
      </c>
      <c r="H5" s="137">
        <v>1.2</v>
      </c>
      <c r="I5" s="7"/>
    </row>
    <row r="6" spans="1:11" ht="16.149999999999999" customHeight="1" x14ac:dyDescent="0.25">
      <c r="A6" s="66" t="s">
        <v>191</v>
      </c>
      <c r="B6" s="41">
        <v>900000</v>
      </c>
      <c r="C6" s="36" t="s">
        <v>204</v>
      </c>
      <c r="D6" s="154"/>
      <c r="E6" s="134">
        <f t="shared" si="0"/>
        <v>0</v>
      </c>
      <c r="F6" s="100" t="s">
        <v>81</v>
      </c>
      <c r="G6" s="101" t="s">
        <v>20</v>
      </c>
      <c r="H6" s="137">
        <v>1.2</v>
      </c>
      <c r="I6" s="7"/>
    </row>
    <row r="7" spans="1:11" ht="16.149999999999999" customHeight="1" x14ac:dyDescent="0.25">
      <c r="A7" s="66" t="s">
        <v>192</v>
      </c>
      <c r="B7" s="41">
        <v>730</v>
      </c>
      <c r="C7" s="36" t="s">
        <v>42</v>
      </c>
      <c r="D7" s="154">
        <v>4200</v>
      </c>
      <c r="E7" s="134">
        <f t="shared" si="0"/>
        <v>3066000</v>
      </c>
      <c r="F7" s="100" t="s">
        <v>82</v>
      </c>
      <c r="G7" s="101" t="s">
        <v>22</v>
      </c>
      <c r="H7" s="137">
        <v>1</v>
      </c>
      <c r="I7" s="7"/>
    </row>
    <row r="8" spans="1:11" ht="30" x14ac:dyDescent="0.25">
      <c r="A8" s="67" t="s">
        <v>193</v>
      </c>
      <c r="B8" s="41">
        <v>810</v>
      </c>
      <c r="C8" s="36" t="s">
        <v>42</v>
      </c>
      <c r="D8" s="154"/>
      <c r="E8" s="134">
        <f t="shared" si="0"/>
        <v>0</v>
      </c>
      <c r="F8" s="100" t="s">
        <v>83</v>
      </c>
      <c r="G8" s="101" t="s">
        <v>24</v>
      </c>
      <c r="H8" s="137">
        <v>0.6</v>
      </c>
      <c r="I8" s="7"/>
    </row>
    <row r="9" spans="1:11" x14ac:dyDescent="0.25">
      <c r="A9" s="68" t="s">
        <v>13</v>
      </c>
      <c r="B9" s="55"/>
      <c r="C9" s="56"/>
      <c r="D9" s="152"/>
      <c r="E9" s="58"/>
      <c r="F9" s="100" t="s">
        <v>84</v>
      </c>
      <c r="G9" s="101" t="s">
        <v>85</v>
      </c>
      <c r="H9" s="137">
        <v>0.6</v>
      </c>
      <c r="I9" s="7"/>
    </row>
    <row r="10" spans="1:11" ht="17.25" x14ac:dyDescent="0.25">
      <c r="A10" s="69" t="s">
        <v>2</v>
      </c>
      <c r="B10" s="43">
        <v>160</v>
      </c>
      <c r="C10" s="36" t="s">
        <v>42</v>
      </c>
      <c r="D10" s="154">
        <v>4200</v>
      </c>
      <c r="E10" s="134">
        <f>B10*D10</f>
        <v>672000</v>
      </c>
      <c r="F10" s="100" t="s">
        <v>86</v>
      </c>
      <c r="G10" s="101" t="s">
        <v>87</v>
      </c>
      <c r="H10" s="137">
        <v>2.1</v>
      </c>
      <c r="I10" s="7"/>
    </row>
    <row r="11" spans="1:11" ht="17.25" x14ac:dyDescent="0.25">
      <c r="A11" s="69" t="s">
        <v>3</v>
      </c>
      <c r="B11" s="43">
        <v>300</v>
      </c>
      <c r="C11" s="37" t="s">
        <v>60</v>
      </c>
      <c r="D11" s="154"/>
      <c r="E11" s="134">
        <f t="shared" ref="E11:E24" si="1">B11*D11</f>
        <v>0</v>
      </c>
      <c r="F11" s="100" t="s">
        <v>88</v>
      </c>
      <c r="G11" s="101" t="s">
        <v>89</v>
      </c>
      <c r="H11" s="137">
        <v>2.1</v>
      </c>
      <c r="I11" s="7"/>
    </row>
    <row r="12" spans="1:11" x14ac:dyDescent="0.25">
      <c r="A12" s="70" t="s">
        <v>4</v>
      </c>
      <c r="B12" s="43">
        <v>83000</v>
      </c>
      <c r="C12" s="37" t="s">
        <v>43</v>
      </c>
      <c r="D12" s="154"/>
      <c r="E12" s="134">
        <f t="shared" si="1"/>
        <v>0</v>
      </c>
      <c r="F12" s="100" t="s">
        <v>90</v>
      </c>
      <c r="G12" s="101" t="s">
        <v>91</v>
      </c>
      <c r="H12" s="137">
        <v>1.9</v>
      </c>
      <c r="I12" s="7"/>
    </row>
    <row r="13" spans="1:11" x14ac:dyDescent="0.25">
      <c r="A13" s="70" t="s">
        <v>5</v>
      </c>
      <c r="B13" s="43">
        <v>21000</v>
      </c>
      <c r="C13" s="37" t="s">
        <v>43</v>
      </c>
      <c r="D13" s="154"/>
      <c r="E13" s="134">
        <f t="shared" si="1"/>
        <v>0</v>
      </c>
      <c r="F13" s="100" t="s">
        <v>92</v>
      </c>
      <c r="G13" s="101" t="s">
        <v>93</v>
      </c>
      <c r="H13" s="137">
        <v>1.6</v>
      </c>
      <c r="I13" s="7"/>
    </row>
    <row r="14" spans="1:11" x14ac:dyDescent="0.25">
      <c r="A14" s="70" t="s">
        <v>6</v>
      </c>
      <c r="B14" s="43">
        <v>63000</v>
      </c>
      <c r="C14" s="37" t="s">
        <v>44</v>
      </c>
      <c r="D14" s="154"/>
      <c r="E14" s="134">
        <f t="shared" si="1"/>
        <v>0</v>
      </c>
      <c r="F14" s="100" t="s">
        <v>94</v>
      </c>
      <c r="G14" s="101" t="s">
        <v>95</v>
      </c>
      <c r="H14" s="137">
        <v>1.6</v>
      </c>
      <c r="I14" s="7"/>
    </row>
    <row r="15" spans="1:11" x14ac:dyDescent="0.25">
      <c r="A15" s="70" t="s">
        <v>7</v>
      </c>
      <c r="B15" s="43">
        <v>104000</v>
      </c>
      <c r="C15" s="37" t="s">
        <v>44</v>
      </c>
      <c r="D15" s="154"/>
      <c r="E15" s="134">
        <f t="shared" si="1"/>
        <v>0</v>
      </c>
      <c r="F15" s="100" t="s">
        <v>96</v>
      </c>
      <c r="G15" s="101" t="s">
        <v>32</v>
      </c>
      <c r="H15" s="137">
        <v>6</v>
      </c>
      <c r="I15" s="7"/>
    </row>
    <row r="16" spans="1:11" x14ac:dyDescent="0.25">
      <c r="A16" s="70" t="s">
        <v>8</v>
      </c>
      <c r="B16" s="43">
        <v>188000</v>
      </c>
      <c r="C16" s="37" t="s">
        <v>44</v>
      </c>
      <c r="D16" s="154"/>
      <c r="E16" s="134">
        <f t="shared" si="1"/>
        <v>0</v>
      </c>
      <c r="F16" s="100" t="s">
        <v>97</v>
      </c>
      <c r="G16" s="101" t="s">
        <v>98</v>
      </c>
      <c r="H16" s="137">
        <v>7</v>
      </c>
      <c r="I16" s="7"/>
    </row>
    <row r="17" spans="1:9" x14ac:dyDescent="0.25">
      <c r="A17" s="70" t="s">
        <v>73</v>
      </c>
      <c r="B17" s="43">
        <v>182000</v>
      </c>
      <c r="C17" s="50" t="s">
        <v>189</v>
      </c>
      <c r="D17" s="154"/>
      <c r="E17" s="134">
        <f t="shared" si="1"/>
        <v>0</v>
      </c>
      <c r="F17" s="100" t="s">
        <v>99</v>
      </c>
      <c r="G17" s="101" t="s">
        <v>100</v>
      </c>
      <c r="H17" s="137">
        <v>6.3</v>
      </c>
      <c r="I17" s="7"/>
    </row>
    <row r="18" spans="1:9" ht="17.25" x14ac:dyDescent="0.25">
      <c r="A18" s="70" t="s">
        <v>9</v>
      </c>
      <c r="B18" s="43">
        <v>200</v>
      </c>
      <c r="C18" s="36" t="s">
        <v>42</v>
      </c>
      <c r="D18" s="154">
        <v>4200</v>
      </c>
      <c r="E18" s="134">
        <f t="shared" si="1"/>
        <v>840000</v>
      </c>
      <c r="F18" s="100" t="s">
        <v>101</v>
      </c>
      <c r="G18" s="101" t="s">
        <v>102</v>
      </c>
      <c r="H18" s="137">
        <v>6.3</v>
      </c>
      <c r="I18" s="7"/>
    </row>
    <row r="19" spans="1:9" ht="14.45" customHeight="1" x14ac:dyDescent="0.25">
      <c r="A19" s="70" t="s">
        <v>10</v>
      </c>
      <c r="B19" s="43">
        <v>1150000</v>
      </c>
      <c r="C19" s="37" t="s">
        <v>44</v>
      </c>
      <c r="D19" s="154"/>
      <c r="E19" s="134">
        <f t="shared" si="1"/>
        <v>0</v>
      </c>
      <c r="F19" s="100" t="s">
        <v>103</v>
      </c>
      <c r="G19" s="101" t="s">
        <v>104</v>
      </c>
      <c r="H19" s="137">
        <v>6.3</v>
      </c>
      <c r="I19" s="7"/>
    </row>
    <row r="20" spans="1:9" ht="14.45" customHeight="1" x14ac:dyDescent="0.25">
      <c r="A20" s="70" t="s">
        <v>74</v>
      </c>
      <c r="B20" s="43">
        <v>130</v>
      </c>
      <c r="C20" s="36" t="s">
        <v>42</v>
      </c>
      <c r="D20" s="154"/>
      <c r="E20" s="134">
        <f t="shared" si="1"/>
        <v>0</v>
      </c>
      <c r="F20" s="100" t="s">
        <v>105</v>
      </c>
      <c r="G20" s="101" t="s">
        <v>106</v>
      </c>
      <c r="H20" s="137">
        <v>6.1</v>
      </c>
      <c r="I20" s="7"/>
    </row>
    <row r="21" spans="1:9" ht="30" x14ac:dyDescent="0.25">
      <c r="A21" s="128" t="s">
        <v>182</v>
      </c>
      <c r="B21" s="3">
        <v>8200</v>
      </c>
      <c r="C21" s="127" t="s">
        <v>186</v>
      </c>
      <c r="D21" s="154">
        <v>7</v>
      </c>
      <c r="E21" s="134">
        <f t="shared" si="1"/>
        <v>57400</v>
      </c>
      <c r="F21" s="100" t="s">
        <v>107</v>
      </c>
      <c r="G21" s="101" t="s">
        <v>108</v>
      </c>
      <c r="H21" s="137">
        <v>6.1</v>
      </c>
      <c r="I21" s="7"/>
    </row>
    <row r="22" spans="1:9" x14ac:dyDescent="0.25">
      <c r="A22" s="129" t="s">
        <v>183</v>
      </c>
      <c r="B22" s="126">
        <v>38100</v>
      </c>
      <c r="C22" s="127" t="s">
        <v>187</v>
      </c>
      <c r="D22" s="154">
        <v>2</v>
      </c>
      <c r="E22" s="134">
        <f t="shared" si="1"/>
        <v>76200</v>
      </c>
      <c r="F22" s="100" t="s">
        <v>109</v>
      </c>
      <c r="G22" s="101" t="s">
        <v>110</v>
      </c>
      <c r="H22" s="137">
        <v>7.2</v>
      </c>
      <c r="I22" s="7"/>
    </row>
    <row r="23" spans="1:9" ht="30" x14ac:dyDescent="0.25">
      <c r="A23" s="129" t="s">
        <v>184</v>
      </c>
      <c r="B23" s="126">
        <v>94000</v>
      </c>
      <c r="C23" s="127" t="s">
        <v>187</v>
      </c>
      <c r="D23" s="154">
        <v>1</v>
      </c>
      <c r="E23" s="134">
        <f t="shared" si="1"/>
        <v>94000</v>
      </c>
      <c r="F23" s="100" t="s">
        <v>111</v>
      </c>
      <c r="G23" s="101" t="s">
        <v>112</v>
      </c>
      <c r="H23" s="137">
        <v>7.2</v>
      </c>
      <c r="I23" s="7"/>
    </row>
    <row r="24" spans="1:9" x14ac:dyDescent="0.25">
      <c r="A24" s="130" t="s">
        <v>185</v>
      </c>
      <c r="B24" s="126">
        <v>188000</v>
      </c>
      <c r="C24" s="127" t="s">
        <v>188</v>
      </c>
      <c r="D24" s="154"/>
      <c r="E24" s="134">
        <f t="shared" si="1"/>
        <v>0</v>
      </c>
      <c r="F24" s="100" t="s">
        <v>113</v>
      </c>
      <c r="G24" s="101" t="s">
        <v>114</v>
      </c>
      <c r="H24" s="137">
        <v>7.2</v>
      </c>
      <c r="I24" s="7"/>
    </row>
    <row r="25" spans="1:9" ht="30" x14ac:dyDescent="0.3">
      <c r="A25" s="89" t="s">
        <v>41</v>
      </c>
      <c r="B25" s="90"/>
      <c r="C25" s="90"/>
      <c r="D25" s="153"/>
      <c r="E25" s="88"/>
      <c r="F25" s="100" t="s">
        <v>115</v>
      </c>
      <c r="G25" s="101" t="s">
        <v>116</v>
      </c>
      <c r="H25" s="137">
        <v>7.1</v>
      </c>
      <c r="I25" s="7"/>
    </row>
    <row r="26" spans="1:9" ht="30" x14ac:dyDescent="0.25">
      <c r="A26" s="71" t="s">
        <v>14</v>
      </c>
      <c r="B26" s="40" t="s">
        <v>0</v>
      </c>
      <c r="C26" s="38" t="s">
        <v>11</v>
      </c>
      <c r="D26" s="30" t="s">
        <v>172</v>
      </c>
      <c r="E26" s="59" t="s">
        <v>177</v>
      </c>
      <c r="F26" s="100" t="s">
        <v>117</v>
      </c>
      <c r="G26" s="101" t="s">
        <v>118</v>
      </c>
      <c r="H26" s="137">
        <v>7.2</v>
      </c>
      <c r="I26" s="7"/>
    </row>
    <row r="27" spans="1:9" x14ac:dyDescent="0.25">
      <c r="A27" s="72" t="s">
        <v>32</v>
      </c>
      <c r="B27" s="60"/>
      <c r="C27" s="61"/>
      <c r="D27" s="57"/>
      <c r="E27" s="58"/>
      <c r="F27" s="114" t="s">
        <v>77</v>
      </c>
      <c r="G27" s="115" t="s">
        <v>119</v>
      </c>
      <c r="H27" s="116"/>
      <c r="I27" s="7"/>
    </row>
    <row r="28" spans="1:9" x14ac:dyDescent="0.25">
      <c r="A28" s="73" t="s">
        <v>58</v>
      </c>
      <c r="B28" s="45">
        <v>788000</v>
      </c>
      <c r="C28" s="37" t="s">
        <v>44</v>
      </c>
      <c r="D28" s="154">
        <v>1</v>
      </c>
      <c r="E28" s="134">
        <f t="shared" ref="E28:E29" si="2">B28*D28</f>
        <v>788000</v>
      </c>
      <c r="F28" s="100" t="s">
        <v>120</v>
      </c>
      <c r="G28" s="101" t="s">
        <v>16</v>
      </c>
      <c r="H28" s="137">
        <v>5.6</v>
      </c>
      <c r="I28" s="7"/>
    </row>
    <row r="29" spans="1:9" ht="17.25" x14ac:dyDescent="0.25">
      <c r="A29" s="73" t="s">
        <v>59</v>
      </c>
      <c r="B29" s="45">
        <v>41</v>
      </c>
      <c r="C29" s="37" t="s">
        <v>42</v>
      </c>
      <c r="D29" s="154">
        <v>4200</v>
      </c>
      <c r="E29" s="134">
        <f t="shared" si="2"/>
        <v>172200</v>
      </c>
      <c r="F29" s="100" t="s">
        <v>121</v>
      </c>
      <c r="G29" s="101" t="s">
        <v>18</v>
      </c>
      <c r="H29" s="137">
        <v>5.6</v>
      </c>
      <c r="I29" s="7"/>
    </row>
    <row r="30" spans="1:9" x14ac:dyDescent="0.25">
      <c r="A30" s="72" t="s">
        <v>16</v>
      </c>
      <c r="B30" s="62"/>
      <c r="C30" s="63"/>
      <c r="D30" s="152"/>
      <c r="E30" s="58"/>
      <c r="F30" s="100" t="s">
        <v>122</v>
      </c>
      <c r="G30" s="101" t="s">
        <v>20</v>
      </c>
      <c r="H30" s="137">
        <v>5.6</v>
      </c>
      <c r="I30" s="7"/>
    </row>
    <row r="31" spans="1:9" ht="28.9" customHeight="1" x14ac:dyDescent="0.25">
      <c r="A31" s="67" t="s">
        <v>173</v>
      </c>
      <c r="B31" s="41">
        <v>150000</v>
      </c>
      <c r="C31" s="36" t="s">
        <v>45</v>
      </c>
      <c r="D31" s="154"/>
      <c r="E31" s="134">
        <f t="shared" ref="E31:E32" si="3">B31*D31</f>
        <v>0</v>
      </c>
      <c r="F31" s="100" t="s">
        <v>123</v>
      </c>
      <c r="G31" s="101" t="s">
        <v>22</v>
      </c>
      <c r="H31" s="137">
        <v>5.4</v>
      </c>
      <c r="I31" s="7"/>
    </row>
    <row r="32" spans="1:9" ht="45" x14ac:dyDescent="0.25">
      <c r="A32" s="67" t="s">
        <v>53</v>
      </c>
      <c r="B32" s="41">
        <v>201000</v>
      </c>
      <c r="C32" s="36" t="s">
        <v>45</v>
      </c>
      <c r="D32" s="154">
        <v>1</v>
      </c>
      <c r="E32" s="134">
        <f t="shared" si="3"/>
        <v>201000</v>
      </c>
      <c r="F32" s="100" t="s">
        <v>124</v>
      </c>
      <c r="G32" s="101" t="s">
        <v>24</v>
      </c>
      <c r="H32" s="137">
        <v>5.2</v>
      </c>
      <c r="I32" s="7"/>
    </row>
    <row r="33" spans="1:9" x14ac:dyDescent="0.25">
      <c r="A33" s="68" t="s">
        <v>18</v>
      </c>
      <c r="B33" s="62"/>
      <c r="C33" s="63"/>
      <c r="D33" s="152"/>
      <c r="E33" s="58"/>
      <c r="F33" s="100" t="s">
        <v>125</v>
      </c>
      <c r="G33" s="101" t="s">
        <v>85</v>
      </c>
      <c r="H33" s="137">
        <v>5.2</v>
      </c>
      <c r="I33" s="7"/>
    </row>
    <row r="34" spans="1:9" x14ac:dyDescent="0.25">
      <c r="A34" s="67" t="s">
        <v>46</v>
      </c>
      <c r="B34" s="41">
        <v>7400</v>
      </c>
      <c r="C34" s="36" t="s">
        <v>47</v>
      </c>
      <c r="D34" s="154"/>
      <c r="E34" s="134">
        <f t="shared" ref="E34" si="4">B34*D34</f>
        <v>0</v>
      </c>
      <c r="F34" s="100" t="s">
        <v>126</v>
      </c>
      <c r="G34" s="101" t="s">
        <v>87</v>
      </c>
      <c r="H34" s="137">
        <v>6.6</v>
      </c>
      <c r="I34" s="7"/>
    </row>
    <row r="35" spans="1:9" x14ac:dyDescent="0.25">
      <c r="A35" s="74" t="s">
        <v>20</v>
      </c>
      <c r="B35" s="62"/>
      <c r="C35" s="63"/>
      <c r="D35" s="152"/>
      <c r="E35" s="58"/>
      <c r="F35" s="100" t="s">
        <v>127</v>
      </c>
      <c r="G35" s="101" t="s">
        <v>89</v>
      </c>
      <c r="H35" s="137">
        <v>6.6</v>
      </c>
      <c r="I35" s="7"/>
    </row>
    <row r="36" spans="1:9" x14ac:dyDescent="0.25">
      <c r="A36" s="67" t="s">
        <v>49</v>
      </c>
      <c r="B36" s="41">
        <v>26900</v>
      </c>
      <c r="C36" s="36" t="s">
        <v>48</v>
      </c>
      <c r="D36" s="154">
        <v>16</v>
      </c>
      <c r="E36" s="134">
        <f t="shared" ref="E36" si="5">B36*D36</f>
        <v>430400</v>
      </c>
      <c r="F36" s="100" t="s">
        <v>128</v>
      </c>
      <c r="G36" s="101" t="s">
        <v>91</v>
      </c>
      <c r="H36" s="137">
        <v>6.3</v>
      </c>
      <c r="I36" s="7"/>
    </row>
    <row r="37" spans="1:9" x14ac:dyDescent="0.25">
      <c r="A37" s="68" t="s">
        <v>22</v>
      </c>
      <c r="B37" s="62"/>
      <c r="C37" s="63"/>
      <c r="D37" s="152"/>
      <c r="E37" s="58"/>
      <c r="F37" s="100" t="s">
        <v>129</v>
      </c>
      <c r="G37" s="101" t="s">
        <v>93</v>
      </c>
      <c r="H37" s="137">
        <v>6.1</v>
      </c>
      <c r="I37" s="7"/>
    </row>
    <row r="38" spans="1:9" x14ac:dyDescent="0.25">
      <c r="A38" s="67" t="s">
        <v>76</v>
      </c>
      <c r="B38" s="41">
        <v>46000</v>
      </c>
      <c r="C38" s="36" t="s">
        <v>194</v>
      </c>
      <c r="D38" s="154"/>
      <c r="E38" s="134">
        <f t="shared" ref="E38:E50" si="6">B38*D38</f>
        <v>0</v>
      </c>
      <c r="F38" s="100" t="s">
        <v>130</v>
      </c>
      <c r="G38" s="101" t="s">
        <v>95</v>
      </c>
      <c r="H38" s="137">
        <v>6.1</v>
      </c>
      <c r="I38" s="7"/>
    </row>
    <row r="39" spans="1:9" x14ac:dyDescent="0.25">
      <c r="A39" s="67" t="s">
        <v>75</v>
      </c>
      <c r="B39" s="41">
        <v>64000</v>
      </c>
      <c r="C39" s="36" t="s">
        <v>194</v>
      </c>
      <c r="D39" s="154"/>
      <c r="E39" s="134">
        <f t="shared" si="6"/>
        <v>0</v>
      </c>
      <c r="F39" s="114" t="s">
        <v>77</v>
      </c>
      <c r="G39" s="115" t="s">
        <v>131</v>
      </c>
      <c r="H39" s="116"/>
      <c r="I39" s="7"/>
    </row>
    <row r="40" spans="1:9" x14ac:dyDescent="0.25">
      <c r="A40" s="67" t="s">
        <v>56</v>
      </c>
      <c r="B40" s="41">
        <v>65000</v>
      </c>
      <c r="C40" s="36" t="s">
        <v>43</v>
      </c>
      <c r="D40" s="154"/>
      <c r="E40" s="134">
        <f t="shared" si="6"/>
        <v>0</v>
      </c>
      <c r="F40" s="100" t="s">
        <v>132</v>
      </c>
      <c r="G40" s="101" t="s">
        <v>18</v>
      </c>
      <c r="H40" s="137">
        <v>6.4</v>
      </c>
      <c r="I40" s="7"/>
    </row>
    <row r="41" spans="1:9" ht="17.25" x14ac:dyDescent="0.25">
      <c r="A41" s="67" t="s">
        <v>57</v>
      </c>
      <c r="B41" s="41">
        <v>4500</v>
      </c>
      <c r="C41" s="36" t="s">
        <v>65</v>
      </c>
      <c r="D41" s="154"/>
      <c r="E41" s="134">
        <f t="shared" si="6"/>
        <v>0</v>
      </c>
      <c r="F41" s="100" t="s">
        <v>133</v>
      </c>
      <c r="G41" s="101" t="s">
        <v>20</v>
      </c>
      <c r="H41" s="137">
        <v>6.4</v>
      </c>
      <c r="I41" s="7"/>
    </row>
    <row r="42" spans="1:9" x14ac:dyDescent="0.25">
      <c r="A42" s="67" t="s">
        <v>200</v>
      </c>
      <c r="B42" s="41">
        <v>22000</v>
      </c>
      <c r="C42" s="36" t="s">
        <v>195</v>
      </c>
      <c r="D42" s="154"/>
      <c r="E42" s="134">
        <f t="shared" si="6"/>
        <v>0</v>
      </c>
      <c r="F42" s="100" t="s">
        <v>134</v>
      </c>
      <c r="G42" s="101" t="s">
        <v>22</v>
      </c>
      <c r="H42" s="137">
        <v>6.2</v>
      </c>
      <c r="I42" s="7"/>
    </row>
    <row r="43" spans="1:9" x14ac:dyDescent="0.25">
      <c r="A43" s="75" t="s">
        <v>54</v>
      </c>
      <c r="B43" s="41">
        <v>43000</v>
      </c>
      <c r="C43" s="36" t="s">
        <v>62</v>
      </c>
      <c r="D43" s="154"/>
      <c r="E43" s="134">
        <f t="shared" si="6"/>
        <v>0</v>
      </c>
      <c r="F43" s="100" t="s">
        <v>135</v>
      </c>
      <c r="G43" s="101" t="s">
        <v>24</v>
      </c>
      <c r="H43" s="137">
        <v>6</v>
      </c>
      <c r="I43" s="7"/>
    </row>
    <row r="44" spans="1:9" ht="15.75" thickBot="1" x14ac:dyDescent="0.3">
      <c r="A44" s="74" t="s">
        <v>24</v>
      </c>
      <c r="B44" s="62"/>
      <c r="C44" s="63"/>
      <c r="D44" s="152"/>
      <c r="E44" s="58"/>
      <c r="F44" s="102" t="s">
        <v>136</v>
      </c>
      <c r="G44" s="103" t="s">
        <v>85</v>
      </c>
      <c r="H44" s="138">
        <v>6</v>
      </c>
      <c r="I44" s="7"/>
    </row>
    <row r="45" spans="1:9" ht="30" x14ac:dyDescent="0.25">
      <c r="A45" s="67" t="s">
        <v>50</v>
      </c>
      <c r="B45" s="41">
        <v>1170</v>
      </c>
      <c r="C45" s="36" t="s">
        <v>63</v>
      </c>
      <c r="D45" s="154"/>
      <c r="E45" s="134">
        <f t="shared" si="6"/>
        <v>0</v>
      </c>
      <c r="I45" s="7"/>
    </row>
    <row r="46" spans="1:9" x14ac:dyDescent="0.25">
      <c r="A46" s="74" t="s">
        <v>26</v>
      </c>
      <c r="B46" s="62"/>
      <c r="C46" s="63"/>
      <c r="D46" s="152"/>
      <c r="E46" s="58"/>
      <c r="I46" s="7"/>
    </row>
    <row r="47" spans="1:9" ht="30" x14ac:dyDescent="0.25">
      <c r="A47" s="67" t="s">
        <v>55</v>
      </c>
      <c r="B47" s="41">
        <v>161000</v>
      </c>
      <c r="C47" s="36" t="s">
        <v>64</v>
      </c>
      <c r="D47" s="154"/>
      <c r="E47" s="134">
        <f t="shared" si="6"/>
        <v>0</v>
      </c>
      <c r="I47" s="7"/>
    </row>
    <row r="48" spans="1:9" ht="30" x14ac:dyDescent="0.25">
      <c r="A48" s="67" t="s">
        <v>51</v>
      </c>
      <c r="B48" s="41">
        <v>5000</v>
      </c>
      <c r="C48" s="36" t="s">
        <v>66</v>
      </c>
      <c r="D48" s="154"/>
      <c r="E48" s="134">
        <f t="shared" si="6"/>
        <v>0</v>
      </c>
      <c r="I48" s="7"/>
    </row>
    <row r="49" spans="1:9" ht="30" x14ac:dyDescent="0.25">
      <c r="A49" s="75" t="s">
        <v>196</v>
      </c>
      <c r="B49" s="41">
        <v>442000</v>
      </c>
      <c r="C49" s="36" t="s">
        <v>44</v>
      </c>
      <c r="D49" s="154"/>
      <c r="E49" s="134">
        <f t="shared" si="6"/>
        <v>0</v>
      </c>
      <c r="F49" s="7"/>
      <c r="G49" s="7"/>
      <c r="H49" s="7"/>
      <c r="I49" s="7"/>
    </row>
    <row r="50" spans="1:9" ht="30" x14ac:dyDescent="0.25">
      <c r="A50" s="67" t="s">
        <v>197</v>
      </c>
      <c r="B50" s="41">
        <v>445000</v>
      </c>
      <c r="C50" s="36" t="s">
        <v>44</v>
      </c>
      <c r="D50" s="154"/>
      <c r="E50" s="134">
        <f t="shared" si="6"/>
        <v>0</v>
      </c>
      <c r="F50" s="7"/>
      <c r="G50" s="7"/>
      <c r="H50" s="7"/>
      <c r="I50" s="7"/>
    </row>
    <row r="51" spans="1:9" x14ac:dyDescent="0.25">
      <c r="A51" s="67" t="s">
        <v>198</v>
      </c>
      <c r="B51" s="41">
        <v>370000</v>
      </c>
      <c r="C51" s="36" t="s">
        <v>43</v>
      </c>
      <c r="D51" s="154"/>
      <c r="E51" s="134">
        <f>B51*D51</f>
        <v>0</v>
      </c>
    </row>
    <row r="52" spans="1:9" ht="14.45" customHeight="1" x14ac:dyDescent="0.25">
      <c r="A52" s="67" t="s">
        <v>199</v>
      </c>
      <c r="B52" s="41">
        <v>7000</v>
      </c>
      <c r="C52" s="36" t="s">
        <v>67</v>
      </c>
      <c r="D52" s="176"/>
      <c r="E52" s="134">
        <f>B52*D52</f>
        <v>0</v>
      </c>
    </row>
    <row r="53" spans="1:9" ht="17.25" x14ac:dyDescent="0.3">
      <c r="A53" s="177" t="s">
        <v>178</v>
      </c>
      <c r="B53" s="178">
        <f>SUM(E4:E8,E10:E24,E28:E29,E31:E32,E34,E36,E38:E43,E45,E47:E52)</f>
        <v>16267200</v>
      </c>
      <c r="C53" s="179"/>
      <c r="D53" s="179"/>
      <c r="E53" s="170"/>
    </row>
    <row r="54" spans="1:9" ht="17.25" x14ac:dyDescent="0.3">
      <c r="A54" s="180" t="s">
        <v>176</v>
      </c>
      <c r="B54" s="184">
        <f>((C54*D4)/B53)*1000</f>
        <v>1.8589554440838005</v>
      </c>
      <c r="C54" s="165">
        <f>H23</f>
        <v>7.2</v>
      </c>
      <c r="D54" s="151" t="s">
        <v>181</v>
      </c>
      <c r="E54" s="125"/>
    </row>
    <row r="55" spans="1:9" ht="17.25" x14ac:dyDescent="0.3">
      <c r="A55" s="171"/>
      <c r="B55" s="172"/>
      <c r="C55" s="7"/>
      <c r="D55" s="7"/>
    </row>
    <row r="57" spans="1:9" x14ac:dyDescent="0.25">
      <c r="B57" s="8"/>
      <c r="C57" s="3"/>
    </row>
    <row r="58" spans="1:9" x14ac:dyDescent="0.25">
      <c r="B58" s="6"/>
      <c r="C58" s="3"/>
    </row>
    <row r="167" ht="14.45" customHeight="1" x14ac:dyDescent="0.25"/>
  </sheetData>
  <pageMargins left="0.7" right="0.7" top="0.75" bottom="0.75" header="0.3" footer="0.3"/>
  <pageSetup paperSize="9" scale="22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22" zoomScale="70" zoomScaleNormal="70" workbookViewId="0">
      <selection activeCell="B54" sqref="B54"/>
    </sheetView>
  </sheetViews>
  <sheetFormatPr defaultRowHeight="15" x14ac:dyDescent="0.25"/>
  <cols>
    <col min="1" max="1" width="58.7109375" customWidth="1"/>
    <col min="2" max="2" width="28" customWidth="1"/>
    <col min="3" max="3" width="25" customWidth="1"/>
    <col min="4" max="4" width="21" customWidth="1"/>
    <col min="5" max="5" width="31.42578125" style="64" customWidth="1"/>
    <col min="6" max="6" width="17.42578125" customWidth="1"/>
    <col min="7" max="7" width="85.140625" customWidth="1"/>
    <col min="8" max="8" width="21.42578125" customWidth="1"/>
    <col min="9" max="9" width="20.5703125" customWidth="1"/>
  </cols>
  <sheetData>
    <row r="1" spans="1:11" ht="23.25" x14ac:dyDescent="0.35">
      <c r="A1" s="77" t="s">
        <v>179</v>
      </c>
      <c r="B1" s="78"/>
      <c r="C1" s="78"/>
      <c r="D1" s="78"/>
      <c r="E1" s="87"/>
      <c r="F1" s="113" t="s">
        <v>174</v>
      </c>
      <c r="G1" s="109"/>
      <c r="H1" s="110"/>
    </row>
    <row r="2" spans="1:11" ht="63" x14ac:dyDescent="0.35">
      <c r="A2" s="80" t="s">
        <v>171</v>
      </c>
      <c r="B2" s="18"/>
      <c r="C2" s="18"/>
      <c r="D2" s="18"/>
      <c r="E2" s="88"/>
      <c r="F2" s="106" t="s">
        <v>205</v>
      </c>
      <c r="G2" s="107" t="s">
        <v>14</v>
      </c>
      <c r="H2" s="108" t="s">
        <v>175</v>
      </c>
      <c r="I2" s="98"/>
      <c r="J2" s="98"/>
      <c r="K2" s="98"/>
    </row>
    <row r="3" spans="1:11" ht="15.75" x14ac:dyDescent="0.25">
      <c r="A3" s="65" t="s">
        <v>12</v>
      </c>
      <c r="B3" s="52" t="s">
        <v>0</v>
      </c>
      <c r="C3" s="53" t="s">
        <v>11</v>
      </c>
      <c r="D3" s="51" t="s">
        <v>172</v>
      </c>
      <c r="E3" s="54" t="s">
        <v>177</v>
      </c>
      <c r="F3" s="114" t="s">
        <v>77</v>
      </c>
      <c r="G3" s="115" t="s">
        <v>78</v>
      </c>
      <c r="H3" s="116"/>
      <c r="I3" s="7"/>
    </row>
    <row r="4" spans="1:11" ht="16.149999999999999" customHeight="1" x14ac:dyDescent="0.25">
      <c r="A4" s="66" t="s">
        <v>1</v>
      </c>
      <c r="B4" s="41">
        <v>2200</v>
      </c>
      <c r="C4" s="36" t="s">
        <v>42</v>
      </c>
      <c r="D4" s="155"/>
      <c r="E4" s="134">
        <f>B4*D4</f>
        <v>0</v>
      </c>
      <c r="F4" s="100" t="s">
        <v>79</v>
      </c>
      <c r="G4" s="101" t="s">
        <v>16</v>
      </c>
      <c r="H4" s="137">
        <v>1</v>
      </c>
      <c r="I4" s="7"/>
    </row>
    <row r="5" spans="1:11" ht="16.149999999999999" customHeight="1" x14ac:dyDescent="0.25">
      <c r="A5" s="66" t="s">
        <v>72</v>
      </c>
      <c r="B5" s="41">
        <v>150</v>
      </c>
      <c r="C5" s="36" t="s">
        <v>42</v>
      </c>
      <c r="D5" s="155"/>
      <c r="E5" s="134">
        <f t="shared" ref="E5:E8" si="0">B5*D5</f>
        <v>0</v>
      </c>
      <c r="F5" s="100" t="s">
        <v>80</v>
      </c>
      <c r="G5" s="101" t="s">
        <v>18</v>
      </c>
      <c r="H5" s="137">
        <v>1.2</v>
      </c>
      <c r="I5" s="7"/>
    </row>
    <row r="6" spans="1:11" ht="16.149999999999999" customHeight="1" x14ac:dyDescent="0.25">
      <c r="A6" s="66" t="s">
        <v>191</v>
      </c>
      <c r="B6" s="41">
        <v>900000</v>
      </c>
      <c r="C6" s="36" t="s">
        <v>204</v>
      </c>
      <c r="D6" s="154"/>
      <c r="E6" s="134">
        <f t="shared" si="0"/>
        <v>0</v>
      </c>
      <c r="F6" s="100" t="s">
        <v>81</v>
      </c>
      <c r="G6" s="101" t="s">
        <v>20</v>
      </c>
      <c r="H6" s="137">
        <v>1.2</v>
      </c>
      <c r="I6" s="7"/>
    </row>
    <row r="7" spans="1:11" ht="16.149999999999999" customHeight="1" x14ac:dyDescent="0.25">
      <c r="A7" s="66" t="s">
        <v>192</v>
      </c>
      <c r="B7" s="41">
        <v>730</v>
      </c>
      <c r="C7" s="36" t="s">
        <v>42</v>
      </c>
      <c r="D7" s="154"/>
      <c r="E7" s="134">
        <f t="shared" si="0"/>
        <v>0</v>
      </c>
      <c r="F7" s="100" t="s">
        <v>82</v>
      </c>
      <c r="G7" s="101" t="s">
        <v>22</v>
      </c>
      <c r="H7" s="137">
        <v>1</v>
      </c>
      <c r="I7" s="7"/>
    </row>
    <row r="8" spans="1:11" ht="30" x14ac:dyDescent="0.25">
      <c r="A8" s="67" t="s">
        <v>193</v>
      </c>
      <c r="B8" s="41">
        <v>810</v>
      </c>
      <c r="C8" s="36" t="s">
        <v>42</v>
      </c>
      <c r="D8" s="154"/>
      <c r="E8" s="134">
        <f t="shared" si="0"/>
        <v>0</v>
      </c>
      <c r="F8" s="100" t="s">
        <v>83</v>
      </c>
      <c r="G8" s="101" t="s">
        <v>24</v>
      </c>
      <c r="H8" s="137">
        <v>0.6</v>
      </c>
      <c r="I8" s="7"/>
    </row>
    <row r="9" spans="1:11" x14ac:dyDescent="0.25">
      <c r="A9" s="68" t="s">
        <v>13</v>
      </c>
      <c r="B9" s="55"/>
      <c r="C9" s="56"/>
      <c r="D9" s="152"/>
      <c r="E9" s="58"/>
      <c r="F9" s="100" t="s">
        <v>84</v>
      </c>
      <c r="G9" s="101" t="s">
        <v>85</v>
      </c>
      <c r="H9" s="137">
        <v>0.6</v>
      </c>
      <c r="I9" s="7"/>
    </row>
    <row r="10" spans="1:11" ht="17.25" x14ac:dyDescent="0.25">
      <c r="A10" s="69" t="s">
        <v>2</v>
      </c>
      <c r="B10" s="43">
        <v>160</v>
      </c>
      <c r="C10" s="36" t="s">
        <v>42</v>
      </c>
      <c r="D10" s="154"/>
      <c r="E10" s="134">
        <f>B10*D10</f>
        <v>0</v>
      </c>
      <c r="F10" s="100" t="s">
        <v>86</v>
      </c>
      <c r="G10" s="101" t="s">
        <v>87</v>
      </c>
      <c r="H10" s="137">
        <v>2.1</v>
      </c>
      <c r="I10" s="7"/>
    </row>
    <row r="11" spans="1:11" ht="17.25" x14ac:dyDescent="0.25">
      <c r="A11" s="69" t="s">
        <v>3</v>
      </c>
      <c r="B11" s="43">
        <v>300</v>
      </c>
      <c r="C11" s="37" t="s">
        <v>60</v>
      </c>
      <c r="D11" s="154"/>
      <c r="E11" s="134">
        <f t="shared" ref="E11:E24" si="1">B11*D11</f>
        <v>0</v>
      </c>
      <c r="F11" s="100" t="s">
        <v>88</v>
      </c>
      <c r="G11" s="101" t="s">
        <v>89</v>
      </c>
      <c r="H11" s="137">
        <v>2.1</v>
      </c>
      <c r="I11" s="7"/>
    </row>
    <row r="12" spans="1:11" x14ac:dyDescent="0.25">
      <c r="A12" s="70" t="s">
        <v>4</v>
      </c>
      <c r="B12" s="43">
        <v>83000</v>
      </c>
      <c r="C12" s="37" t="s">
        <v>43</v>
      </c>
      <c r="D12" s="154"/>
      <c r="E12" s="134">
        <f t="shared" si="1"/>
        <v>0</v>
      </c>
      <c r="F12" s="100" t="s">
        <v>90</v>
      </c>
      <c r="G12" s="101" t="s">
        <v>91</v>
      </c>
      <c r="H12" s="137">
        <v>1.9</v>
      </c>
      <c r="I12" s="7"/>
    </row>
    <row r="13" spans="1:11" x14ac:dyDescent="0.25">
      <c r="A13" s="70" t="s">
        <v>5</v>
      </c>
      <c r="B13" s="43">
        <v>21000</v>
      </c>
      <c r="C13" s="37" t="s">
        <v>43</v>
      </c>
      <c r="D13" s="154"/>
      <c r="E13" s="134">
        <f t="shared" si="1"/>
        <v>0</v>
      </c>
      <c r="F13" s="100" t="s">
        <v>92</v>
      </c>
      <c r="G13" s="101" t="s">
        <v>93</v>
      </c>
      <c r="H13" s="137">
        <v>1.6</v>
      </c>
      <c r="I13" s="7"/>
    </row>
    <row r="14" spans="1:11" x14ac:dyDescent="0.25">
      <c r="A14" s="70" t="s">
        <v>6</v>
      </c>
      <c r="B14" s="43">
        <v>63000</v>
      </c>
      <c r="C14" s="37" t="s">
        <v>44</v>
      </c>
      <c r="D14" s="154"/>
      <c r="E14" s="134">
        <f t="shared" si="1"/>
        <v>0</v>
      </c>
      <c r="F14" s="100" t="s">
        <v>94</v>
      </c>
      <c r="G14" s="101" t="s">
        <v>95</v>
      </c>
      <c r="H14" s="137">
        <v>1.6</v>
      </c>
      <c r="I14" s="7"/>
    </row>
    <row r="15" spans="1:11" x14ac:dyDescent="0.25">
      <c r="A15" s="70" t="s">
        <v>7</v>
      </c>
      <c r="B15" s="43">
        <v>104000</v>
      </c>
      <c r="C15" s="37" t="s">
        <v>44</v>
      </c>
      <c r="D15" s="154"/>
      <c r="E15" s="134">
        <f t="shared" si="1"/>
        <v>0</v>
      </c>
      <c r="F15" s="100" t="s">
        <v>96</v>
      </c>
      <c r="G15" s="101" t="s">
        <v>32</v>
      </c>
      <c r="H15" s="137">
        <v>6</v>
      </c>
      <c r="I15" s="7"/>
    </row>
    <row r="16" spans="1:11" x14ac:dyDescent="0.25">
      <c r="A16" s="70" t="s">
        <v>8</v>
      </c>
      <c r="B16" s="43">
        <v>188000</v>
      </c>
      <c r="C16" s="37" t="s">
        <v>44</v>
      </c>
      <c r="D16" s="154"/>
      <c r="E16" s="134">
        <f t="shared" si="1"/>
        <v>0</v>
      </c>
      <c r="F16" s="100" t="s">
        <v>97</v>
      </c>
      <c r="G16" s="101" t="s">
        <v>98</v>
      </c>
      <c r="H16" s="137">
        <v>7</v>
      </c>
      <c r="I16" s="7"/>
    </row>
    <row r="17" spans="1:9" x14ac:dyDescent="0.25">
      <c r="A17" s="70" t="s">
        <v>73</v>
      </c>
      <c r="B17" s="43">
        <v>182000</v>
      </c>
      <c r="C17" s="50" t="s">
        <v>189</v>
      </c>
      <c r="D17" s="154"/>
      <c r="E17" s="134">
        <f t="shared" si="1"/>
        <v>0</v>
      </c>
      <c r="F17" s="100" t="s">
        <v>99</v>
      </c>
      <c r="G17" s="101" t="s">
        <v>100</v>
      </c>
      <c r="H17" s="137">
        <v>6.3</v>
      </c>
      <c r="I17" s="7"/>
    </row>
    <row r="18" spans="1:9" ht="17.25" x14ac:dyDescent="0.25">
      <c r="A18" s="70" t="s">
        <v>9</v>
      </c>
      <c r="B18" s="43">
        <v>200</v>
      </c>
      <c r="C18" s="36" t="s">
        <v>42</v>
      </c>
      <c r="D18" s="154"/>
      <c r="E18" s="134">
        <f t="shared" si="1"/>
        <v>0</v>
      </c>
      <c r="F18" s="100" t="s">
        <v>101</v>
      </c>
      <c r="G18" s="101" t="s">
        <v>102</v>
      </c>
      <c r="H18" s="137">
        <v>6.3</v>
      </c>
      <c r="I18" s="7"/>
    </row>
    <row r="19" spans="1:9" ht="14.45" customHeight="1" x14ac:dyDescent="0.25">
      <c r="A19" s="70" t="s">
        <v>10</v>
      </c>
      <c r="B19" s="43">
        <v>1150000</v>
      </c>
      <c r="C19" s="37" t="s">
        <v>44</v>
      </c>
      <c r="D19" s="154"/>
      <c r="E19" s="134">
        <f t="shared" si="1"/>
        <v>0</v>
      </c>
      <c r="F19" s="100" t="s">
        <v>103</v>
      </c>
      <c r="G19" s="101" t="s">
        <v>104</v>
      </c>
      <c r="H19" s="137">
        <v>6.3</v>
      </c>
      <c r="I19" s="7"/>
    </row>
    <row r="20" spans="1:9" ht="14.45" customHeight="1" x14ac:dyDescent="0.25">
      <c r="A20" s="70" t="s">
        <v>74</v>
      </c>
      <c r="B20" s="43">
        <v>130</v>
      </c>
      <c r="C20" s="36" t="s">
        <v>42</v>
      </c>
      <c r="D20" s="154"/>
      <c r="E20" s="134">
        <f t="shared" si="1"/>
        <v>0</v>
      </c>
      <c r="F20" s="100" t="s">
        <v>105</v>
      </c>
      <c r="G20" s="101" t="s">
        <v>106</v>
      </c>
      <c r="H20" s="137">
        <v>6.1</v>
      </c>
      <c r="I20" s="7"/>
    </row>
    <row r="21" spans="1:9" ht="30" x14ac:dyDescent="0.25">
      <c r="A21" s="128" t="s">
        <v>182</v>
      </c>
      <c r="B21" s="3">
        <v>8200</v>
      </c>
      <c r="C21" s="127" t="s">
        <v>186</v>
      </c>
      <c r="D21" s="154"/>
      <c r="E21" s="134">
        <f t="shared" si="1"/>
        <v>0</v>
      </c>
      <c r="F21" s="100" t="s">
        <v>107</v>
      </c>
      <c r="G21" s="101" t="s">
        <v>108</v>
      </c>
      <c r="H21" s="137">
        <v>6.1</v>
      </c>
      <c r="I21" s="7"/>
    </row>
    <row r="22" spans="1:9" x14ac:dyDescent="0.25">
      <c r="A22" s="129" t="s">
        <v>183</v>
      </c>
      <c r="B22" s="126">
        <v>38100</v>
      </c>
      <c r="C22" s="127" t="s">
        <v>187</v>
      </c>
      <c r="D22" s="154"/>
      <c r="E22" s="134">
        <f t="shared" si="1"/>
        <v>0</v>
      </c>
      <c r="F22" s="100" t="s">
        <v>109</v>
      </c>
      <c r="G22" s="101" t="s">
        <v>110</v>
      </c>
      <c r="H22" s="137">
        <v>7.2</v>
      </c>
      <c r="I22" s="7"/>
    </row>
    <row r="23" spans="1:9" ht="30" x14ac:dyDescent="0.25">
      <c r="A23" s="129" t="s">
        <v>184</v>
      </c>
      <c r="B23" s="126">
        <v>94000</v>
      </c>
      <c r="C23" s="127" t="s">
        <v>187</v>
      </c>
      <c r="D23" s="154"/>
      <c r="E23" s="134">
        <f t="shared" si="1"/>
        <v>0</v>
      </c>
      <c r="F23" s="100" t="s">
        <v>111</v>
      </c>
      <c r="G23" s="101" t="s">
        <v>112</v>
      </c>
      <c r="H23" s="137">
        <v>7.2</v>
      </c>
      <c r="I23" s="7"/>
    </row>
    <row r="24" spans="1:9" x14ac:dyDescent="0.25">
      <c r="A24" s="130" t="s">
        <v>185</v>
      </c>
      <c r="B24" s="126">
        <v>188000</v>
      </c>
      <c r="C24" s="127" t="s">
        <v>188</v>
      </c>
      <c r="D24" s="154"/>
      <c r="E24" s="134">
        <f t="shared" si="1"/>
        <v>0</v>
      </c>
      <c r="F24" s="100" t="s">
        <v>113</v>
      </c>
      <c r="G24" s="101" t="s">
        <v>114</v>
      </c>
      <c r="H24" s="137">
        <v>7.2</v>
      </c>
      <c r="I24" s="7"/>
    </row>
    <row r="25" spans="1:9" ht="30" x14ac:dyDescent="0.3">
      <c r="A25" s="89" t="s">
        <v>41</v>
      </c>
      <c r="B25" s="90"/>
      <c r="C25" s="90"/>
      <c r="D25" s="153"/>
      <c r="E25" s="88"/>
      <c r="F25" s="100" t="s">
        <v>115</v>
      </c>
      <c r="G25" s="101" t="s">
        <v>116</v>
      </c>
      <c r="H25" s="137">
        <v>7.1</v>
      </c>
      <c r="I25" s="7"/>
    </row>
    <row r="26" spans="1:9" ht="30" x14ac:dyDescent="0.25">
      <c r="A26" s="71" t="s">
        <v>14</v>
      </c>
      <c r="B26" s="40" t="s">
        <v>0</v>
      </c>
      <c r="C26" s="38" t="s">
        <v>11</v>
      </c>
      <c r="D26" s="30" t="s">
        <v>172</v>
      </c>
      <c r="E26" s="59" t="s">
        <v>177</v>
      </c>
      <c r="F26" s="100" t="s">
        <v>117</v>
      </c>
      <c r="G26" s="101" t="s">
        <v>118</v>
      </c>
      <c r="H26" s="137">
        <v>7.2</v>
      </c>
      <c r="I26" s="7"/>
    </row>
    <row r="27" spans="1:9" x14ac:dyDescent="0.25">
      <c r="A27" s="72" t="s">
        <v>32</v>
      </c>
      <c r="B27" s="60"/>
      <c r="C27" s="61"/>
      <c r="D27" s="57"/>
      <c r="E27" s="58"/>
      <c r="F27" s="114" t="s">
        <v>77</v>
      </c>
      <c r="G27" s="115" t="s">
        <v>119</v>
      </c>
      <c r="H27" s="116"/>
      <c r="I27" s="7"/>
    </row>
    <row r="28" spans="1:9" x14ac:dyDescent="0.25">
      <c r="A28" s="73" t="s">
        <v>58</v>
      </c>
      <c r="B28" s="45">
        <v>788000</v>
      </c>
      <c r="C28" s="37" t="s">
        <v>44</v>
      </c>
      <c r="D28" s="154"/>
      <c r="E28" s="134">
        <f t="shared" ref="E28:E29" si="2">B28*D28</f>
        <v>0</v>
      </c>
      <c r="F28" s="100" t="s">
        <v>120</v>
      </c>
      <c r="G28" s="101" t="s">
        <v>16</v>
      </c>
      <c r="H28" s="137">
        <v>5.6</v>
      </c>
      <c r="I28" s="7"/>
    </row>
    <row r="29" spans="1:9" ht="17.25" x14ac:dyDescent="0.25">
      <c r="A29" s="73" t="s">
        <v>59</v>
      </c>
      <c r="B29" s="45">
        <v>41</v>
      </c>
      <c r="C29" s="37" t="s">
        <v>61</v>
      </c>
      <c r="D29" s="154"/>
      <c r="E29" s="134">
        <f t="shared" si="2"/>
        <v>0</v>
      </c>
      <c r="F29" s="100" t="s">
        <v>121</v>
      </c>
      <c r="G29" s="101" t="s">
        <v>18</v>
      </c>
      <c r="H29" s="137">
        <v>5.6</v>
      </c>
      <c r="I29" s="7"/>
    </row>
    <row r="30" spans="1:9" x14ac:dyDescent="0.25">
      <c r="A30" s="72" t="s">
        <v>16</v>
      </c>
      <c r="B30" s="62"/>
      <c r="C30" s="63"/>
      <c r="D30" s="152"/>
      <c r="E30" s="58"/>
      <c r="F30" s="100" t="s">
        <v>122</v>
      </c>
      <c r="G30" s="101" t="s">
        <v>20</v>
      </c>
      <c r="H30" s="137">
        <v>5.6</v>
      </c>
      <c r="I30" s="7"/>
    </row>
    <row r="31" spans="1:9" ht="28.9" customHeight="1" x14ac:dyDescent="0.25">
      <c r="A31" s="67" t="s">
        <v>173</v>
      </c>
      <c r="B31" s="41">
        <v>150000</v>
      </c>
      <c r="C31" s="36" t="s">
        <v>45</v>
      </c>
      <c r="D31" s="154"/>
      <c r="E31" s="134">
        <f t="shared" ref="E31:E32" si="3">B31*D31</f>
        <v>0</v>
      </c>
      <c r="F31" s="100" t="s">
        <v>123</v>
      </c>
      <c r="G31" s="101" t="s">
        <v>22</v>
      </c>
      <c r="H31" s="137">
        <v>5.4</v>
      </c>
      <c r="I31" s="7"/>
    </row>
    <row r="32" spans="1:9" ht="45" x14ac:dyDescent="0.25">
      <c r="A32" s="67" t="s">
        <v>53</v>
      </c>
      <c r="B32" s="41">
        <v>201000</v>
      </c>
      <c r="C32" s="36" t="s">
        <v>45</v>
      </c>
      <c r="D32" s="154"/>
      <c r="E32" s="134">
        <f t="shared" si="3"/>
        <v>0</v>
      </c>
      <c r="F32" s="100" t="s">
        <v>124</v>
      </c>
      <c r="G32" s="101" t="s">
        <v>24</v>
      </c>
      <c r="H32" s="137">
        <v>5.2</v>
      </c>
      <c r="I32" s="7"/>
    </row>
    <row r="33" spans="1:9" x14ac:dyDescent="0.25">
      <c r="A33" s="68" t="s">
        <v>18</v>
      </c>
      <c r="B33" s="62"/>
      <c r="C33" s="63"/>
      <c r="D33" s="152"/>
      <c r="E33" s="58"/>
      <c r="F33" s="100" t="s">
        <v>125</v>
      </c>
      <c r="G33" s="101" t="s">
        <v>85</v>
      </c>
      <c r="H33" s="137">
        <v>5.2</v>
      </c>
      <c r="I33" s="7"/>
    </row>
    <row r="34" spans="1:9" x14ac:dyDescent="0.25">
      <c r="A34" s="67" t="s">
        <v>46</v>
      </c>
      <c r="B34" s="41">
        <v>7400</v>
      </c>
      <c r="C34" s="36" t="s">
        <v>47</v>
      </c>
      <c r="D34" s="154"/>
      <c r="E34" s="134">
        <f t="shared" ref="E34" si="4">B34*D34</f>
        <v>0</v>
      </c>
      <c r="F34" s="100" t="s">
        <v>126</v>
      </c>
      <c r="G34" s="101" t="s">
        <v>87</v>
      </c>
      <c r="H34" s="137">
        <v>6.6</v>
      </c>
      <c r="I34" s="7"/>
    </row>
    <row r="35" spans="1:9" x14ac:dyDescent="0.25">
      <c r="A35" s="74" t="s">
        <v>20</v>
      </c>
      <c r="B35" s="62"/>
      <c r="C35" s="63"/>
      <c r="D35" s="152"/>
      <c r="E35" s="58"/>
      <c r="F35" s="100" t="s">
        <v>127</v>
      </c>
      <c r="G35" s="101" t="s">
        <v>89</v>
      </c>
      <c r="H35" s="137">
        <v>6.6</v>
      </c>
      <c r="I35" s="7"/>
    </row>
    <row r="36" spans="1:9" x14ac:dyDescent="0.25">
      <c r="A36" s="67" t="s">
        <v>49</v>
      </c>
      <c r="B36" s="41">
        <v>26900</v>
      </c>
      <c r="C36" s="36" t="s">
        <v>48</v>
      </c>
      <c r="D36" s="154"/>
      <c r="E36" s="134">
        <f t="shared" ref="E36" si="5">B36*D36</f>
        <v>0</v>
      </c>
      <c r="F36" s="100" t="s">
        <v>128</v>
      </c>
      <c r="G36" s="101" t="s">
        <v>91</v>
      </c>
      <c r="H36" s="137">
        <v>6.3</v>
      </c>
      <c r="I36" s="7"/>
    </row>
    <row r="37" spans="1:9" x14ac:dyDescent="0.25">
      <c r="A37" s="68" t="s">
        <v>22</v>
      </c>
      <c r="B37" s="62"/>
      <c r="C37" s="63"/>
      <c r="D37" s="152"/>
      <c r="E37" s="58"/>
      <c r="F37" s="100" t="s">
        <v>129</v>
      </c>
      <c r="G37" s="101" t="s">
        <v>93</v>
      </c>
      <c r="H37" s="137">
        <v>6.1</v>
      </c>
      <c r="I37" s="7"/>
    </row>
    <row r="38" spans="1:9" x14ac:dyDescent="0.25">
      <c r="A38" s="67" t="s">
        <v>76</v>
      </c>
      <c r="B38" s="41">
        <v>46000</v>
      </c>
      <c r="C38" s="36" t="s">
        <v>194</v>
      </c>
      <c r="D38" s="154"/>
      <c r="E38" s="134">
        <f t="shared" ref="E38:E50" si="6">B38*D38</f>
        <v>0</v>
      </c>
      <c r="F38" s="100" t="s">
        <v>130</v>
      </c>
      <c r="G38" s="101" t="s">
        <v>95</v>
      </c>
      <c r="H38" s="137">
        <v>6.1</v>
      </c>
      <c r="I38" s="7"/>
    </row>
    <row r="39" spans="1:9" x14ac:dyDescent="0.25">
      <c r="A39" s="67" t="s">
        <v>75</v>
      </c>
      <c r="B39" s="41">
        <v>64000</v>
      </c>
      <c r="C39" s="36" t="s">
        <v>194</v>
      </c>
      <c r="D39" s="154"/>
      <c r="E39" s="134">
        <f t="shared" si="6"/>
        <v>0</v>
      </c>
      <c r="F39" s="114" t="s">
        <v>77</v>
      </c>
      <c r="G39" s="115" t="s">
        <v>131</v>
      </c>
      <c r="H39" s="116"/>
      <c r="I39" s="7"/>
    </row>
    <row r="40" spans="1:9" x14ac:dyDescent="0.25">
      <c r="A40" s="67" t="s">
        <v>56</v>
      </c>
      <c r="B40" s="41">
        <v>65000</v>
      </c>
      <c r="C40" s="36" t="s">
        <v>43</v>
      </c>
      <c r="D40" s="154"/>
      <c r="E40" s="134">
        <f t="shared" si="6"/>
        <v>0</v>
      </c>
      <c r="F40" s="100" t="s">
        <v>132</v>
      </c>
      <c r="G40" s="101" t="s">
        <v>18</v>
      </c>
      <c r="H40" s="137">
        <v>6.4</v>
      </c>
      <c r="I40" s="7"/>
    </row>
    <row r="41" spans="1:9" ht="17.25" x14ac:dyDescent="0.25">
      <c r="A41" s="67" t="s">
        <v>57</v>
      </c>
      <c r="B41" s="41">
        <v>4500</v>
      </c>
      <c r="C41" s="36" t="s">
        <v>65</v>
      </c>
      <c r="D41" s="154"/>
      <c r="E41" s="134">
        <f t="shared" si="6"/>
        <v>0</v>
      </c>
      <c r="F41" s="100" t="s">
        <v>133</v>
      </c>
      <c r="G41" s="101" t="s">
        <v>20</v>
      </c>
      <c r="H41" s="137">
        <v>6.4</v>
      </c>
      <c r="I41" s="7"/>
    </row>
    <row r="42" spans="1:9" x14ac:dyDescent="0.25">
      <c r="A42" s="67" t="s">
        <v>200</v>
      </c>
      <c r="B42" s="41">
        <v>22000</v>
      </c>
      <c r="C42" s="36" t="s">
        <v>195</v>
      </c>
      <c r="D42" s="154"/>
      <c r="E42" s="134">
        <f t="shared" si="6"/>
        <v>0</v>
      </c>
      <c r="F42" s="100" t="s">
        <v>134</v>
      </c>
      <c r="G42" s="101" t="s">
        <v>22</v>
      </c>
      <c r="H42" s="137">
        <v>6.2</v>
      </c>
      <c r="I42" s="7"/>
    </row>
    <row r="43" spans="1:9" x14ac:dyDescent="0.25">
      <c r="A43" s="75" t="s">
        <v>54</v>
      </c>
      <c r="B43" s="41">
        <v>43000</v>
      </c>
      <c r="C43" s="36" t="s">
        <v>62</v>
      </c>
      <c r="D43" s="154"/>
      <c r="E43" s="134">
        <f t="shared" si="6"/>
        <v>0</v>
      </c>
      <c r="F43" s="100" t="s">
        <v>135</v>
      </c>
      <c r="G43" s="101" t="s">
        <v>24</v>
      </c>
      <c r="H43" s="137">
        <v>6</v>
      </c>
      <c r="I43" s="7"/>
    </row>
    <row r="44" spans="1:9" ht="15.75" thickBot="1" x14ac:dyDescent="0.3">
      <c r="A44" s="74" t="s">
        <v>24</v>
      </c>
      <c r="B44" s="62"/>
      <c r="C44" s="63"/>
      <c r="D44" s="152"/>
      <c r="E44" s="58"/>
      <c r="F44" s="102" t="s">
        <v>136</v>
      </c>
      <c r="G44" s="103" t="s">
        <v>85</v>
      </c>
      <c r="H44" s="138">
        <v>6</v>
      </c>
      <c r="I44" s="7"/>
    </row>
    <row r="45" spans="1:9" ht="30" x14ac:dyDescent="0.25">
      <c r="A45" s="67" t="s">
        <v>50</v>
      </c>
      <c r="B45" s="41">
        <v>1170</v>
      </c>
      <c r="C45" s="36" t="s">
        <v>63</v>
      </c>
      <c r="D45" s="154"/>
      <c r="E45" s="134">
        <f t="shared" si="6"/>
        <v>0</v>
      </c>
      <c r="I45" s="7"/>
    </row>
    <row r="46" spans="1:9" x14ac:dyDescent="0.25">
      <c r="A46" s="74" t="s">
        <v>26</v>
      </c>
      <c r="B46" s="62"/>
      <c r="C46" s="63"/>
      <c r="D46" s="152"/>
      <c r="E46" s="58"/>
      <c r="I46" s="7"/>
    </row>
    <row r="47" spans="1:9" ht="30" x14ac:dyDescent="0.25">
      <c r="A47" s="67" t="s">
        <v>55</v>
      </c>
      <c r="B47" s="41">
        <v>161000</v>
      </c>
      <c r="C47" s="36" t="s">
        <v>64</v>
      </c>
      <c r="D47" s="154"/>
      <c r="E47" s="134">
        <f t="shared" si="6"/>
        <v>0</v>
      </c>
      <c r="I47" s="7"/>
    </row>
    <row r="48" spans="1:9" ht="30" x14ac:dyDescent="0.25">
      <c r="A48" s="67" t="s">
        <v>51</v>
      </c>
      <c r="B48" s="41">
        <v>5000</v>
      </c>
      <c r="C48" s="36" t="s">
        <v>66</v>
      </c>
      <c r="D48" s="154"/>
      <c r="E48" s="134">
        <f t="shared" si="6"/>
        <v>0</v>
      </c>
      <c r="I48" s="7"/>
    </row>
    <row r="49" spans="1:9" ht="30" x14ac:dyDescent="0.25">
      <c r="A49" s="75" t="s">
        <v>196</v>
      </c>
      <c r="B49" s="41">
        <v>442000</v>
      </c>
      <c r="C49" s="36" t="s">
        <v>44</v>
      </c>
      <c r="D49" s="154"/>
      <c r="E49" s="134">
        <f t="shared" si="6"/>
        <v>0</v>
      </c>
      <c r="F49" s="7"/>
      <c r="G49" s="7"/>
      <c r="H49" s="7"/>
      <c r="I49" s="7"/>
    </row>
    <row r="50" spans="1:9" ht="30" x14ac:dyDescent="0.25">
      <c r="A50" s="67" t="s">
        <v>197</v>
      </c>
      <c r="B50" s="41">
        <v>445000</v>
      </c>
      <c r="C50" s="36" t="s">
        <v>44</v>
      </c>
      <c r="D50" s="154"/>
      <c r="E50" s="134">
        <f t="shared" si="6"/>
        <v>0</v>
      </c>
      <c r="F50" s="7"/>
      <c r="G50" s="7"/>
      <c r="H50" s="7"/>
      <c r="I50" s="7"/>
    </row>
    <row r="51" spans="1:9" x14ac:dyDescent="0.25">
      <c r="A51" s="67" t="s">
        <v>198</v>
      </c>
      <c r="B51" s="41">
        <v>370000</v>
      </c>
      <c r="C51" s="36" t="s">
        <v>43</v>
      </c>
      <c r="D51" s="154"/>
      <c r="E51" s="134">
        <f>B51*D51</f>
        <v>0</v>
      </c>
    </row>
    <row r="52" spans="1:9" ht="14.45" customHeight="1" thickBot="1" x14ac:dyDescent="0.3">
      <c r="A52" s="76" t="s">
        <v>199</v>
      </c>
      <c r="B52" s="47">
        <v>7000</v>
      </c>
      <c r="C52" s="39" t="s">
        <v>67</v>
      </c>
      <c r="D52" s="162"/>
      <c r="E52" s="135">
        <f>B52*D52</f>
        <v>0</v>
      </c>
    </row>
    <row r="53" spans="1:9" ht="17.25" x14ac:dyDescent="0.3">
      <c r="A53" s="122" t="s">
        <v>178</v>
      </c>
      <c r="B53" s="164">
        <f>SUM(E4:E8,E10:E24,E28:E29,E31:E32,E34,E36,E38:E43,E45,E47:E52)</f>
        <v>0</v>
      </c>
      <c r="C53" s="1"/>
    </row>
    <row r="54" spans="1:9" ht="17.25" x14ac:dyDescent="0.3">
      <c r="A54" s="180" t="s">
        <v>176</v>
      </c>
      <c r="B54" s="182" t="e">
        <f>((C54*D4)/B53)*1000</f>
        <v>#VALUE!</v>
      </c>
      <c r="C54" s="163" t="s">
        <v>180</v>
      </c>
      <c r="D54" s="151" t="s">
        <v>181</v>
      </c>
      <c r="E54" s="181"/>
    </row>
    <row r="55" spans="1:9" ht="17.25" x14ac:dyDescent="0.3">
      <c r="A55" s="171"/>
      <c r="B55" s="172"/>
      <c r="C55" s="7"/>
      <c r="D55" s="7"/>
    </row>
    <row r="57" spans="1:9" x14ac:dyDescent="0.25">
      <c r="B57" s="8"/>
      <c r="C57" s="3"/>
    </row>
    <row r="58" spans="1:9" x14ac:dyDescent="0.25">
      <c r="B58" s="6"/>
      <c r="C58" s="3"/>
    </row>
    <row r="60" spans="1:9" x14ac:dyDescent="0.25">
      <c r="A60" s="183"/>
    </row>
    <row r="167" ht="14.45" customHeight="1" x14ac:dyDescent="0.25"/>
  </sheetData>
  <pageMargins left="0.7" right="0.7" top="0.75" bottom="0.75" header="0.3" footer="0.3"/>
  <pageSetup paperSize="9" scale="2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opLeftCell="A7" zoomScale="70" zoomScaleNormal="70" workbookViewId="0">
      <selection activeCell="B48" sqref="B48"/>
    </sheetView>
  </sheetViews>
  <sheetFormatPr defaultRowHeight="15" x14ac:dyDescent="0.25"/>
  <cols>
    <col min="1" max="1" width="57.85546875" customWidth="1"/>
    <col min="2" max="2" width="27.85546875" customWidth="1"/>
    <col min="3" max="3" width="25" customWidth="1"/>
    <col min="4" max="4" width="17.28515625" customWidth="1"/>
    <col min="5" max="5" width="36.42578125" style="64" customWidth="1"/>
    <col min="6" max="6" width="18.28515625" style="7" customWidth="1"/>
    <col min="7" max="7" width="86.28515625" customWidth="1"/>
    <col min="8" max="8" width="21.7109375" customWidth="1"/>
  </cols>
  <sheetData>
    <row r="1" spans="1:11" ht="23.25" x14ac:dyDescent="0.35">
      <c r="A1" s="14" t="s">
        <v>179</v>
      </c>
      <c r="B1" s="15"/>
      <c r="C1" s="16"/>
      <c r="D1" s="16"/>
      <c r="E1" s="144"/>
      <c r="F1" s="139" t="s">
        <v>174</v>
      </c>
      <c r="G1" s="109"/>
      <c r="H1" s="110"/>
    </row>
    <row r="2" spans="1:11" ht="63" x14ac:dyDescent="0.35">
      <c r="A2" s="17" t="s">
        <v>171</v>
      </c>
      <c r="B2" s="18"/>
      <c r="C2" s="19"/>
      <c r="D2" s="20"/>
      <c r="E2" s="48"/>
      <c r="F2" s="140" t="s">
        <v>205</v>
      </c>
      <c r="G2" s="107" t="s">
        <v>14</v>
      </c>
      <c r="H2" s="108" t="s">
        <v>175</v>
      </c>
    </row>
    <row r="3" spans="1:11" ht="15.75" x14ac:dyDescent="0.25">
      <c r="A3" s="23" t="s">
        <v>12</v>
      </c>
      <c r="B3" s="40" t="s">
        <v>0</v>
      </c>
      <c r="C3" s="35" t="s">
        <v>11</v>
      </c>
      <c r="D3" s="23" t="s">
        <v>172</v>
      </c>
      <c r="E3" s="21" t="s">
        <v>177</v>
      </c>
      <c r="F3" s="141" t="s">
        <v>77</v>
      </c>
      <c r="G3" s="111" t="s">
        <v>78</v>
      </c>
      <c r="H3" s="112"/>
      <c r="I3" s="9"/>
      <c r="J3" s="9"/>
      <c r="K3" s="9"/>
    </row>
    <row r="4" spans="1:11" ht="16.149999999999999" customHeight="1" x14ac:dyDescent="0.25">
      <c r="A4" s="24" t="s">
        <v>1</v>
      </c>
      <c r="B4" s="41">
        <v>2200</v>
      </c>
      <c r="C4" s="36" t="s">
        <v>42</v>
      </c>
      <c r="D4" s="156"/>
      <c r="E4" s="131">
        <f>B4*D4</f>
        <v>0</v>
      </c>
      <c r="F4" s="142" t="s">
        <v>15</v>
      </c>
      <c r="G4" s="27" t="s">
        <v>16</v>
      </c>
      <c r="H4" s="146">
        <v>1</v>
      </c>
    </row>
    <row r="5" spans="1:11" ht="15.75" x14ac:dyDescent="0.25">
      <c r="A5" s="25" t="s">
        <v>13</v>
      </c>
      <c r="B5" s="42"/>
      <c r="C5" s="160"/>
      <c r="D5" s="158"/>
      <c r="E5" s="145"/>
      <c r="F5" s="142" t="s">
        <v>17</v>
      </c>
      <c r="G5" s="27" t="s">
        <v>18</v>
      </c>
      <c r="H5" s="146">
        <v>1.2</v>
      </c>
    </row>
    <row r="6" spans="1:11" ht="17.25" x14ac:dyDescent="0.25">
      <c r="A6" s="27" t="s">
        <v>2</v>
      </c>
      <c r="B6" s="43">
        <v>160</v>
      </c>
      <c r="C6" s="36" t="s">
        <v>42</v>
      </c>
      <c r="D6" s="154"/>
      <c r="E6" s="131">
        <f t="shared" ref="E6:E18" si="0">B6*D6</f>
        <v>0</v>
      </c>
      <c r="F6" s="142" t="s">
        <v>19</v>
      </c>
      <c r="G6" s="27" t="s">
        <v>20</v>
      </c>
      <c r="H6" s="146">
        <v>1.2</v>
      </c>
    </row>
    <row r="7" spans="1:11" ht="17.25" x14ac:dyDescent="0.25">
      <c r="A7" s="27" t="s">
        <v>3</v>
      </c>
      <c r="B7" s="43">
        <v>300</v>
      </c>
      <c r="C7" s="37" t="s">
        <v>60</v>
      </c>
      <c r="D7" s="154"/>
      <c r="E7" s="131">
        <f t="shared" si="0"/>
        <v>0</v>
      </c>
      <c r="F7" s="142" t="s">
        <v>21</v>
      </c>
      <c r="G7" s="27" t="s">
        <v>22</v>
      </c>
      <c r="H7" s="146">
        <v>1</v>
      </c>
    </row>
    <row r="8" spans="1:11" x14ac:dyDescent="0.25">
      <c r="A8" s="29" t="s">
        <v>4</v>
      </c>
      <c r="B8" s="43">
        <v>83000</v>
      </c>
      <c r="C8" s="37" t="s">
        <v>43</v>
      </c>
      <c r="D8" s="154"/>
      <c r="E8" s="131">
        <f t="shared" si="0"/>
        <v>0</v>
      </c>
      <c r="F8" s="142" t="s">
        <v>23</v>
      </c>
      <c r="G8" s="27" t="s">
        <v>24</v>
      </c>
      <c r="H8" s="146">
        <v>0.6</v>
      </c>
    </row>
    <row r="9" spans="1:11" x14ac:dyDescent="0.25">
      <c r="A9" s="29" t="s">
        <v>5</v>
      </c>
      <c r="B9" s="43">
        <v>21000</v>
      </c>
      <c r="C9" s="37" t="s">
        <v>43</v>
      </c>
      <c r="D9" s="154"/>
      <c r="E9" s="131">
        <f t="shared" si="0"/>
        <v>0</v>
      </c>
      <c r="F9" s="142" t="s">
        <v>25</v>
      </c>
      <c r="G9" s="27" t="s">
        <v>85</v>
      </c>
      <c r="H9" s="146">
        <v>0.6</v>
      </c>
    </row>
    <row r="10" spans="1:11" x14ac:dyDescent="0.25">
      <c r="A10" s="29" t="s">
        <v>6</v>
      </c>
      <c r="B10" s="43">
        <v>63000</v>
      </c>
      <c r="C10" s="37" t="s">
        <v>44</v>
      </c>
      <c r="D10" s="154"/>
      <c r="E10" s="131">
        <f t="shared" si="0"/>
        <v>0</v>
      </c>
      <c r="F10" s="142" t="s">
        <v>27</v>
      </c>
      <c r="G10" s="27" t="s">
        <v>87</v>
      </c>
      <c r="H10" s="146">
        <v>2.1</v>
      </c>
    </row>
    <row r="11" spans="1:11" x14ac:dyDescent="0.25">
      <c r="A11" s="29" t="s">
        <v>7</v>
      </c>
      <c r="B11" s="43">
        <v>104000</v>
      </c>
      <c r="C11" s="37" t="s">
        <v>44</v>
      </c>
      <c r="D11" s="154"/>
      <c r="E11" s="131">
        <f t="shared" si="0"/>
        <v>0</v>
      </c>
      <c r="F11" s="142" t="s">
        <v>28</v>
      </c>
      <c r="G11" s="27" t="s">
        <v>89</v>
      </c>
      <c r="H11" s="146">
        <v>2.1</v>
      </c>
    </row>
    <row r="12" spans="1:11" x14ac:dyDescent="0.25">
      <c r="A12" s="29" t="s">
        <v>8</v>
      </c>
      <c r="B12" s="43">
        <v>188000</v>
      </c>
      <c r="C12" s="37" t="s">
        <v>44</v>
      </c>
      <c r="D12" s="154"/>
      <c r="E12" s="131">
        <f t="shared" si="0"/>
        <v>0</v>
      </c>
      <c r="F12" s="142" t="s">
        <v>29</v>
      </c>
      <c r="G12" s="27" t="s">
        <v>91</v>
      </c>
      <c r="H12" s="146">
        <v>1.9</v>
      </c>
    </row>
    <row r="13" spans="1:11" ht="17.25" x14ac:dyDescent="0.25">
      <c r="A13" s="29" t="s">
        <v>9</v>
      </c>
      <c r="B13" s="43">
        <v>200</v>
      </c>
      <c r="C13" s="36" t="s">
        <v>42</v>
      </c>
      <c r="D13" s="154"/>
      <c r="E13" s="131">
        <f t="shared" si="0"/>
        <v>0</v>
      </c>
      <c r="F13" s="142" t="s">
        <v>30</v>
      </c>
      <c r="G13" s="27" t="s">
        <v>93</v>
      </c>
      <c r="H13" s="146">
        <v>1.6</v>
      </c>
    </row>
    <row r="14" spans="1:11" ht="14.45" customHeight="1" x14ac:dyDescent="0.25">
      <c r="A14" s="29" t="s">
        <v>10</v>
      </c>
      <c r="B14" s="43">
        <v>1150000</v>
      </c>
      <c r="C14" s="37" t="s">
        <v>44</v>
      </c>
      <c r="D14" s="154"/>
      <c r="E14" s="131">
        <f t="shared" si="0"/>
        <v>0</v>
      </c>
      <c r="F14" s="142" t="s">
        <v>202</v>
      </c>
      <c r="G14" s="27" t="s">
        <v>201</v>
      </c>
      <c r="H14" s="146">
        <v>1.6</v>
      </c>
    </row>
    <row r="15" spans="1:11" ht="30" x14ac:dyDescent="0.25">
      <c r="A15" s="128" t="s">
        <v>182</v>
      </c>
      <c r="B15" s="3">
        <v>8200</v>
      </c>
      <c r="C15" s="127" t="s">
        <v>186</v>
      </c>
      <c r="D15" s="154"/>
      <c r="E15" s="131">
        <f t="shared" si="0"/>
        <v>0</v>
      </c>
      <c r="F15" s="142" t="s">
        <v>31</v>
      </c>
      <c r="G15" s="27" t="s">
        <v>32</v>
      </c>
      <c r="H15" s="146">
        <v>6</v>
      </c>
    </row>
    <row r="16" spans="1:11" x14ac:dyDescent="0.25">
      <c r="A16" s="129" t="s">
        <v>183</v>
      </c>
      <c r="B16" s="126">
        <v>38100</v>
      </c>
      <c r="C16" s="127" t="s">
        <v>187</v>
      </c>
      <c r="D16" s="154"/>
      <c r="E16" s="131">
        <f t="shared" si="0"/>
        <v>0</v>
      </c>
      <c r="F16" s="142" t="s">
        <v>33</v>
      </c>
      <c r="G16" s="27" t="s">
        <v>98</v>
      </c>
      <c r="H16" s="146">
        <v>7</v>
      </c>
    </row>
    <row r="17" spans="1:13" x14ac:dyDescent="0.25">
      <c r="A17" s="129" t="s">
        <v>184</v>
      </c>
      <c r="B17" s="126">
        <v>94000</v>
      </c>
      <c r="C17" s="127" t="s">
        <v>187</v>
      </c>
      <c r="D17" s="154"/>
      <c r="E17" s="131">
        <f t="shared" si="0"/>
        <v>0</v>
      </c>
      <c r="F17" s="142" t="s">
        <v>34</v>
      </c>
      <c r="G17" s="27" t="s">
        <v>100</v>
      </c>
      <c r="H17" s="146">
        <v>6.3</v>
      </c>
    </row>
    <row r="18" spans="1:13" x14ac:dyDescent="0.25">
      <c r="A18" s="130" t="s">
        <v>185</v>
      </c>
      <c r="B18" s="126">
        <v>188000</v>
      </c>
      <c r="C18" s="127" t="s">
        <v>188</v>
      </c>
      <c r="D18" s="154"/>
      <c r="E18" s="131">
        <f t="shared" si="0"/>
        <v>0</v>
      </c>
      <c r="F18" s="142" t="s">
        <v>35</v>
      </c>
      <c r="G18" s="27" t="s">
        <v>102</v>
      </c>
      <c r="H18" s="146">
        <v>6.3</v>
      </c>
    </row>
    <row r="19" spans="1:13" ht="21" x14ac:dyDescent="0.3">
      <c r="A19" s="91" t="s">
        <v>41</v>
      </c>
      <c r="B19" s="90"/>
      <c r="C19" s="90"/>
      <c r="D19" s="153"/>
      <c r="E19" s="22"/>
      <c r="F19" s="142" t="s">
        <v>36</v>
      </c>
      <c r="G19" s="27" t="s">
        <v>104</v>
      </c>
      <c r="H19" s="146">
        <v>6.3</v>
      </c>
    </row>
    <row r="20" spans="1:13" ht="15.75" x14ac:dyDescent="0.25">
      <c r="A20" s="30" t="s">
        <v>14</v>
      </c>
      <c r="B20" s="40" t="s">
        <v>0</v>
      </c>
      <c r="C20" s="38" t="s">
        <v>11</v>
      </c>
      <c r="D20" s="23" t="s">
        <v>172</v>
      </c>
      <c r="E20" s="21" t="s">
        <v>177</v>
      </c>
      <c r="F20" s="142" t="s">
        <v>37</v>
      </c>
      <c r="G20" s="27" t="s">
        <v>106</v>
      </c>
      <c r="H20" s="146">
        <v>6.1</v>
      </c>
    </row>
    <row r="21" spans="1:13" x14ac:dyDescent="0.25">
      <c r="A21" s="31" t="s">
        <v>32</v>
      </c>
      <c r="B21" s="44"/>
      <c r="C21" s="159"/>
      <c r="D21" s="158"/>
      <c r="E21" s="145"/>
      <c r="F21" s="142" t="s">
        <v>38</v>
      </c>
      <c r="G21" s="27" t="s">
        <v>108</v>
      </c>
      <c r="H21" s="146">
        <v>6.1</v>
      </c>
    </row>
    <row r="22" spans="1:13" x14ac:dyDescent="0.25">
      <c r="A22" s="28" t="s">
        <v>58</v>
      </c>
      <c r="B22" s="45">
        <v>788000</v>
      </c>
      <c r="C22" s="37" t="s">
        <v>44</v>
      </c>
      <c r="D22" s="154"/>
      <c r="E22" s="131">
        <f>B22*D22</f>
        <v>0</v>
      </c>
      <c r="F22" s="142" t="s">
        <v>39</v>
      </c>
      <c r="G22" s="27" t="s">
        <v>110</v>
      </c>
      <c r="H22" s="146">
        <v>7.2</v>
      </c>
    </row>
    <row r="23" spans="1:13" ht="30" x14ac:dyDescent="0.25">
      <c r="A23" s="28" t="s">
        <v>59</v>
      </c>
      <c r="B23" s="45">
        <v>41</v>
      </c>
      <c r="C23" s="37" t="s">
        <v>61</v>
      </c>
      <c r="D23" s="154"/>
      <c r="E23" s="131">
        <f>B23*D23</f>
        <v>0</v>
      </c>
      <c r="F23" s="142" t="s">
        <v>40</v>
      </c>
      <c r="G23" s="27" t="s">
        <v>112</v>
      </c>
      <c r="H23" s="146">
        <v>7.2</v>
      </c>
    </row>
    <row r="24" spans="1:13" x14ac:dyDescent="0.25">
      <c r="A24" s="31" t="s">
        <v>16</v>
      </c>
      <c r="B24" s="46"/>
      <c r="C24" s="158"/>
      <c r="D24" s="158"/>
      <c r="E24" s="145"/>
      <c r="F24" s="142" t="s">
        <v>137</v>
      </c>
      <c r="G24" s="27" t="s">
        <v>114</v>
      </c>
      <c r="H24" s="146">
        <v>7.2</v>
      </c>
    </row>
    <row r="25" spans="1:13" ht="45" x14ac:dyDescent="0.25">
      <c r="A25" s="32" t="s">
        <v>173</v>
      </c>
      <c r="B25" s="41">
        <v>150000</v>
      </c>
      <c r="C25" s="36" t="s">
        <v>45</v>
      </c>
      <c r="D25" s="154"/>
      <c r="E25" s="131">
        <f>B25*D25</f>
        <v>0</v>
      </c>
      <c r="F25" s="142" t="s">
        <v>138</v>
      </c>
      <c r="G25" s="27" t="s">
        <v>116</v>
      </c>
      <c r="H25" s="146">
        <v>7.1</v>
      </c>
    </row>
    <row r="26" spans="1:13" ht="45" x14ac:dyDescent="0.25">
      <c r="A26" s="32" t="s">
        <v>53</v>
      </c>
      <c r="B26" s="41">
        <v>201000</v>
      </c>
      <c r="C26" s="36" t="s">
        <v>45</v>
      </c>
      <c r="D26" s="154"/>
      <c r="E26" s="131">
        <f>B26*D26</f>
        <v>0</v>
      </c>
      <c r="F26" s="142" t="s">
        <v>139</v>
      </c>
      <c r="G26" s="27" t="s">
        <v>118</v>
      </c>
      <c r="H26" s="146">
        <v>7.2</v>
      </c>
    </row>
    <row r="27" spans="1:13" ht="15.75" x14ac:dyDescent="0.25">
      <c r="A27" s="26" t="s">
        <v>18</v>
      </c>
      <c r="B27" s="46"/>
      <c r="C27" s="158"/>
      <c r="D27" s="158"/>
      <c r="E27" s="145"/>
      <c r="F27" s="141" t="s">
        <v>77</v>
      </c>
      <c r="G27" s="111" t="s">
        <v>119</v>
      </c>
      <c r="H27" s="112"/>
    </row>
    <row r="28" spans="1:13" x14ac:dyDescent="0.25">
      <c r="A28" s="32" t="s">
        <v>46</v>
      </c>
      <c r="B28" s="41">
        <v>7400</v>
      </c>
      <c r="C28" s="36" t="s">
        <v>47</v>
      </c>
      <c r="D28" s="154"/>
      <c r="E28" s="131">
        <f>B28*D28</f>
        <v>0</v>
      </c>
      <c r="F28" s="142" t="s">
        <v>140</v>
      </c>
      <c r="G28" s="27" t="s">
        <v>16</v>
      </c>
      <c r="H28" s="149">
        <v>5.6</v>
      </c>
    </row>
    <row r="29" spans="1:13" ht="15.75" x14ac:dyDescent="0.25">
      <c r="A29" s="33" t="s">
        <v>20</v>
      </c>
      <c r="B29" s="46"/>
      <c r="C29" s="158"/>
      <c r="D29" s="158"/>
      <c r="E29" s="145"/>
      <c r="F29" s="142" t="s">
        <v>141</v>
      </c>
      <c r="G29" s="27" t="s">
        <v>18</v>
      </c>
      <c r="H29" s="149">
        <v>5.6</v>
      </c>
      <c r="L29" s="12"/>
      <c r="M29" s="2"/>
    </row>
    <row r="30" spans="1:13" ht="15.75" x14ac:dyDescent="0.25">
      <c r="A30" s="32" t="s">
        <v>49</v>
      </c>
      <c r="B30" s="41">
        <v>26900</v>
      </c>
      <c r="C30" s="36" t="s">
        <v>48</v>
      </c>
      <c r="D30" s="154"/>
      <c r="E30" s="131">
        <f>B30*D30</f>
        <v>0</v>
      </c>
      <c r="F30" s="142" t="s">
        <v>142</v>
      </c>
      <c r="G30" s="27" t="s">
        <v>20</v>
      </c>
      <c r="H30" s="149">
        <v>5.6</v>
      </c>
      <c r="L30" s="12"/>
      <c r="M30" s="2"/>
    </row>
    <row r="31" spans="1:13" ht="15.75" x14ac:dyDescent="0.25">
      <c r="A31" s="26" t="s">
        <v>22</v>
      </c>
      <c r="B31" s="46"/>
      <c r="C31" s="158"/>
      <c r="D31" s="158"/>
      <c r="E31" s="145"/>
      <c r="F31" s="142" t="s">
        <v>143</v>
      </c>
      <c r="G31" s="27" t="s">
        <v>22</v>
      </c>
      <c r="H31" s="149">
        <v>5.4</v>
      </c>
      <c r="L31" s="12"/>
      <c r="M31" s="2"/>
    </row>
    <row r="32" spans="1:13" ht="15.75" x14ac:dyDescent="0.25">
      <c r="A32" s="32" t="s">
        <v>76</v>
      </c>
      <c r="B32" s="41">
        <v>46000</v>
      </c>
      <c r="C32" s="36" t="s">
        <v>194</v>
      </c>
      <c r="D32" s="154"/>
      <c r="E32" s="131">
        <f t="shared" ref="E32:E37" si="1">B32*D32</f>
        <v>0</v>
      </c>
      <c r="F32" s="142" t="s">
        <v>144</v>
      </c>
      <c r="G32" s="27" t="s">
        <v>24</v>
      </c>
      <c r="H32" s="149">
        <v>5.2</v>
      </c>
      <c r="L32" s="12"/>
      <c r="M32" s="2"/>
    </row>
    <row r="33" spans="1:13" ht="15.75" x14ac:dyDescent="0.25">
      <c r="A33" s="32" t="s">
        <v>75</v>
      </c>
      <c r="B33" s="41">
        <v>64000</v>
      </c>
      <c r="C33" s="36" t="s">
        <v>194</v>
      </c>
      <c r="D33" s="154"/>
      <c r="E33" s="131">
        <f t="shared" si="1"/>
        <v>0</v>
      </c>
      <c r="F33" s="142" t="s">
        <v>145</v>
      </c>
      <c r="G33" s="27" t="s">
        <v>85</v>
      </c>
      <c r="H33" s="149">
        <v>5.2</v>
      </c>
      <c r="L33" s="12"/>
      <c r="M33" s="2"/>
    </row>
    <row r="34" spans="1:13" ht="15.75" x14ac:dyDescent="0.25">
      <c r="A34" s="32" t="s">
        <v>56</v>
      </c>
      <c r="B34" s="41">
        <v>65000</v>
      </c>
      <c r="C34" s="36" t="s">
        <v>43</v>
      </c>
      <c r="D34" s="154"/>
      <c r="E34" s="131">
        <f t="shared" si="1"/>
        <v>0</v>
      </c>
      <c r="F34" s="142" t="s">
        <v>146</v>
      </c>
      <c r="G34" s="27" t="s">
        <v>87</v>
      </c>
      <c r="H34" s="149">
        <v>6.6</v>
      </c>
      <c r="L34" s="12"/>
      <c r="M34" s="2"/>
    </row>
    <row r="35" spans="1:13" ht="17.25" x14ac:dyDescent="0.25">
      <c r="A35" s="32" t="s">
        <v>57</v>
      </c>
      <c r="B35" s="41">
        <v>4500</v>
      </c>
      <c r="C35" s="36" t="s">
        <v>65</v>
      </c>
      <c r="D35" s="154"/>
      <c r="E35" s="131">
        <f t="shared" si="1"/>
        <v>0</v>
      </c>
      <c r="F35" s="142" t="s">
        <v>147</v>
      </c>
      <c r="G35" s="27" t="s">
        <v>89</v>
      </c>
      <c r="H35" s="149">
        <v>6.6</v>
      </c>
      <c r="L35" s="12"/>
      <c r="M35" s="2"/>
    </row>
    <row r="36" spans="1:13" ht="15.75" x14ac:dyDescent="0.25">
      <c r="A36" s="32" t="s">
        <v>200</v>
      </c>
      <c r="B36" s="41">
        <v>22000</v>
      </c>
      <c r="C36" s="36" t="s">
        <v>195</v>
      </c>
      <c r="D36" s="154"/>
      <c r="E36" s="131">
        <f t="shared" si="1"/>
        <v>0</v>
      </c>
      <c r="F36" s="142" t="s">
        <v>148</v>
      </c>
      <c r="G36" s="27" t="s">
        <v>91</v>
      </c>
      <c r="H36" s="149">
        <v>6.3</v>
      </c>
      <c r="L36" s="12"/>
      <c r="M36" s="2"/>
    </row>
    <row r="37" spans="1:13" ht="15.75" x14ac:dyDescent="0.25">
      <c r="A37" s="34" t="s">
        <v>54</v>
      </c>
      <c r="B37" s="41">
        <v>43000</v>
      </c>
      <c r="C37" s="36" t="s">
        <v>62</v>
      </c>
      <c r="D37" s="154"/>
      <c r="E37" s="131">
        <f t="shared" si="1"/>
        <v>0</v>
      </c>
      <c r="F37" s="142" t="s">
        <v>149</v>
      </c>
      <c r="G37" s="27" t="s">
        <v>93</v>
      </c>
      <c r="H37" s="149">
        <v>6.1</v>
      </c>
      <c r="M37" s="2"/>
    </row>
    <row r="38" spans="1:13" ht="15.75" x14ac:dyDescent="0.25">
      <c r="A38" s="33" t="s">
        <v>24</v>
      </c>
      <c r="B38" s="46"/>
      <c r="C38" s="158"/>
      <c r="D38" s="158"/>
      <c r="E38" s="145"/>
      <c r="F38" s="142" t="s">
        <v>150</v>
      </c>
      <c r="G38" s="27" t="s">
        <v>95</v>
      </c>
      <c r="H38" s="149">
        <v>6.1</v>
      </c>
      <c r="L38" s="12"/>
      <c r="M38" s="2"/>
    </row>
    <row r="39" spans="1:13" ht="30" x14ac:dyDescent="0.25">
      <c r="A39" s="32" t="s">
        <v>50</v>
      </c>
      <c r="B39" s="41">
        <v>1170</v>
      </c>
      <c r="C39" s="36" t="s">
        <v>63</v>
      </c>
      <c r="D39" s="154"/>
      <c r="E39" s="131">
        <f>B39*D39</f>
        <v>0</v>
      </c>
      <c r="F39" s="141" t="s">
        <v>77</v>
      </c>
      <c r="G39" s="111" t="s">
        <v>131</v>
      </c>
      <c r="H39" s="112"/>
      <c r="L39" s="12"/>
      <c r="M39" s="2"/>
    </row>
    <row r="40" spans="1:13" ht="15.75" x14ac:dyDescent="0.25">
      <c r="A40" s="33" t="s">
        <v>26</v>
      </c>
      <c r="B40" s="46"/>
      <c r="C40" s="158"/>
      <c r="D40" s="158"/>
      <c r="E40" s="145"/>
      <c r="F40" s="142" t="s">
        <v>151</v>
      </c>
      <c r="G40" s="27" t="s">
        <v>18</v>
      </c>
      <c r="H40" s="147">
        <v>6.4</v>
      </c>
      <c r="L40" s="12"/>
      <c r="M40" s="2"/>
    </row>
    <row r="41" spans="1:13" ht="30" x14ac:dyDescent="0.25">
      <c r="A41" s="32" t="s">
        <v>55</v>
      </c>
      <c r="B41" s="41">
        <v>161000</v>
      </c>
      <c r="C41" s="36" t="s">
        <v>64</v>
      </c>
      <c r="D41" s="154"/>
      <c r="E41" s="131">
        <f t="shared" ref="E41:E46" si="2">B41*D41</f>
        <v>0</v>
      </c>
      <c r="F41" s="142" t="s">
        <v>152</v>
      </c>
      <c r="G41" s="27" t="s">
        <v>20</v>
      </c>
      <c r="H41" s="147">
        <v>6.4</v>
      </c>
      <c r="K41" s="6"/>
      <c r="L41" s="12"/>
      <c r="M41" s="2"/>
    </row>
    <row r="42" spans="1:13" ht="30" x14ac:dyDescent="0.25">
      <c r="A42" s="32" t="s">
        <v>51</v>
      </c>
      <c r="B42" s="41">
        <v>5000</v>
      </c>
      <c r="C42" s="36" t="s">
        <v>66</v>
      </c>
      <c r="D42" s="154"/>
      <c r="E42" s="131">
        <f t="shared" si="2"/>
        <v>0</v>
      </c>
      <c r="F42" s="142" t="s">
        <v>153</v>
      </c>
      <c r="G42" s="27" t="s">
        <v>22</v>
      </c>
      <c r="H42" s="147">
        <v>6.2</v>
      </c>
      <c r="K42" s="6"/>
      <c r="L42" s="12"/>
      <c r="M42" s="2"/>
    </row>
    <row r="43" spans="1:13" ht="30" x14ac:dyDescent="0.25">
      <c r="A43" s="75" t="s">
        <v>196</v>
      </c>
      <c r="B43" s="41">
        <v>442000</v>
      </c>
      <c r="C43" s="36" t="s">
        <v>44</v>
      </c>
      <c r="D43" s="154"/>
      <c r="E43" s="131">
        <f t="shared" si="2"/>
        <v>0</v>
      </c>
      <c r="F43" s="142" t="s">
        <v>154</v>
      </c>
      <c r="G43" s="27" t="s">
        <v>24</v>
      </c>
      <c r="H43" s="147">
        <v>6</v>
      </c>
      <c r="K43" s="6"/>
      <c r="M43" s="2"/>
    </row>
    <row r="44" spans="1:13" s="7" customFormat="1" ht="30.75" thickBot="1" x14ac:dyDescent="0.3">
      <c r="A44" s="67" t="s">
        <v>197</v>
      </c>
      <c r="B44" s="41">
        <v>445000</v>
      </c>
      <c r="C44" s="36" t="s">
        <v>44</v>
      </c>
      <c r="D44" s="154"/>
      <c r="E44" s="131">
        <f t="shared" si="2"/>
        <v>0</v>
      </c>
      <c r="F44" s="143" t="s">
        <v>155</v>
      </c>
      <c r="G44" s="99" t="s">
        <v>85</v>
      </c>
      <c r="H44" s="148">
        <v>6</v>
      </c>
    </row>
    <row r="45" spans="1:13" x14ac:dyDescent="0.25">
      <c r="A45" s="67" t="s">
        <v>198</v>
      </c>
      <c r="B45" s="41">
        <v>370000</v>
      </c>
      <c r="C45" s="36" t="s">
        <v>43</v>
      </c>
      <c r="D45" s="154"/>
      <c r="E45" s="131">
        <f t="shared" si="2"/>
        <v>0</v>
      </c>
      <c r="F45" s="5"/>
      <c r="G45" s="5"/>
      <c r="H45" s="5"/>
    </row>
    <row r="46" spans="1:13" ht="18" thickBot="1" x14ac:dyDescent="0.3">
      <c r="A46" s="76" t="s">
        <v>199</v>
      </c>
      <c r="B46" s="47">
        <v>7000</v>
      </c>
      <c r="C46" s="39" t="s">
        <v>67</v>
      </c>
      <c r="D46" s="162"/>
      <c r="E46" s="131">
        <f t="shared" si="2"/>
        <v>0</v>
      </c>
      <c r="G46" s="7"/>
      <c r="H46" s="7"/>
    </row>
    <row r="47" spans="1:13" ht="17.25" x14ac:dyDescent="0.3">
      <c r="A47" s="122" t="s">
        <v>178</v>
      </c>
      <c r="B47" s="166">
        <f>SUM(E4,E6:E18,E22:E23,E25:E26,E28,E30,E32:E37,E39,E41:E46)</f>
        <v>0</v>
      </c>
      <c r="C47" s="123"/>
      <c r="D47" s="157"/>
      <c r="E47" s="13"/>
      <c r="G47" s="7"/>
      <c r="H47" s="7"/>
    </row>
    <row r="48" spans="1:13" ht="17.25" x14ac:dyDescent="0.3">
      <c r="A48" s="180" t="s">
        <v>176</v>
      </c>
      <c r="B48" s="182" t="e">
        <f>((C48*D4)/B47)*1000</f>
        <v>#VALUE!</v>
      </c>
      <c r="C48" s="163" t="s">
        <v>180</v>
      </c>
      <c r="D48" s="124" t="s">
        <v>181</v>
      </c>
      <c r="E48" s="125"/>
    </row>
    <row r="49" spans="1:4" ht="17.25" x14ac:dyDescent="0.3">
      <c r="A49" s="171"/>
      <c r="B49" s="172"/>
      <c r="C49" s="157"/>
      <c r="D49" s="157"/>
    </row>
    <row r="158" ht="14.45" customHeight="1" x14ac:dyDescent="0.25"/>
  </sheetData>
  <pageMargins left="0.7" right="0.7" top="0.75" bottom="0.75" header="0.3" footer="0.3"/>
  <pageSetup paperSize="9" scale="2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13" zoomScale="70" zoomScaleNormal="70" workbookViewId="0">
      <selection activeCell="B45" sqref="B45"/>
    </sheetView>
  </sheetViews>
  <sheetFormatPr defaultRowHeight="15" x14ac:dyDescent="0.25"/>
  <cols>
    <col min="1" max="1" width="64.42578125" customWidth="1"/>
    <col min="2" max="2" width="25.7109375" customWidth="1"/>
    <col min="3" max="3" width="25" customWidth="1"/>
    <col min="4" max="4" width="22.5703125" customWidth="1"/>
    <col min="5" max="5" width="36.28515625" style="64" customWidth="1"/>
    <col min="6" max="6" width="17.42578125" customWidth="1"/>
    <col min="7" max="7" width="82.7109375" customWidth="1"/>
    <col min="8" max="8" width="23.140625" customWidth="1"/>
  </cols>
  <sheetData>
    <row r="1" spans="1:8" ht="23.25" x14ac:dyDescent="0.35">
      <c r="A1" s="77" t="s">
        <v>179</v>
      </c>
      <c r="B1" s="78"/>
      <c r="C1" s="79"/>
      <c r="D1" s="79"/>
      <c r="E1" s="86"/>
      <c r="F1" s="113" t="s">
        <v>174</v>
      </c>
      <c r="G1" s="109"/>
      <c r="H1" s="110"/>
    </row>
    <row r="2" spans="1:8" ht="47.25" x14ac:dyDescent="0.35">
      <c r="A2" s="80" t="s">
        <v>171</v>
      </c>
      <c r="B2" s="18"/>
      <c r="C2" s="19"/>
      <c r="D2" s="20"/>
      <c r="E2" s="48"/>
      <c r="F2" s="106" t="s">
        <v>205</v>
      </c>
      <c r="G2" s="107" t="s">
        <v>14</v>
      </c>
      <c r="H2" s="108" t="s">
        <v>175</v>
      </c>
    </row>
    <row r="3" spans="1:8" ht="15" customHeight="1" x14ac:dyDescent="0.25">
      <c r="A3" s="81" t="s">
        <v>12</v>
      </c>
      <c r="B3" s="40" t="s">
        <v>0</v>
      </c>
      <c r="C3" s="35" t="s">
        <v>11</v>
      </c>
      <c r="D3" s="23" t="s">
        <v>172</v>
      </c>
      <c r="E3" s="21" t="s">
        <v>177</v>
      </c>
      <c r="F3" s="104" t="s">
        <v>77</v>
      </c>
      <c r="G3" s="121" t="s">
        <v>78</v>
      </c>
      <c r="H3" s="105"/>
    </row>
    <row r="4" spans="1:8" ht="16.149999999999999" customHeight="1" x14ac:dyDescent="0.25">
      <c r="A4" s="92" t="s">
        <v>203</v>
      </c>
      <c r="B4" s="94">
        <v>2400</v>
      </c>
      <c r="C4" s="93" t="s">
        <v>42</v>
      </c>
      <c r="D4" s="155"/>
      <c r="E4" s="136">
        <f>B4*D4</f>
        <v>0</v>
      </c>
      <c r="F4" s="117" t="s">
        <v>156</v>
      </c>
      <c r="G4" s="118" t="s">
        <v>32</v>
      </c>
      <c r="H4" s="137">
        <v>0.6</v>
      </c>
    </row>
    <row r="5" spans="1:8" ht="15.75" x14ac:dyDescent="0.25">
      <c r="A5" s="82" t="s">
        <v>13</v>
      </c>
      <c r="B5" s="42"/>
      <c r="C5" s="160"/>
      <c r="D5" s="158"/>
      <c r="E5" s="145"/>
      <c r="F5" s="117" t="s">
        <v>157</v>
      </c>
      <c r="G5" s="118" t="s">
        <v>98</v>
      </c>
      <c r="H5" s="137">
        <v>1</v>
      </c>
    </row>
    <row r="6" spans="1:8" ht="17.25" x14ac:dyDescent="0.25">
      <c r="A6" s="69" t="s">
        <v>2</v>
      </c>
      <c r="B6" s="43">
        <v>160</v>
      </c>
      <c r="C6" s="36" t="s">
        <v>42</v>
      </c>
      <c r="D6" s="154"/>
      <c r="E6" s="136">
        <f>B6*D6</f>
        <v>0</v>
      </c>
      <c r="F6" s="117" t="s">
        <v>158</v>
      </c>
      <c r="G6" s="118" t="s">
        <v>104</v>
      </c>
      <c r="H6" s="137">
        <v>0.8</v>
      </c>
    </row>
    <row r="7" spans="1:8" ht="17.25" x14ac:dyDescent="0.25">
      <c r="A7" s="69" t="s">
        <v>3</v>
      </c>
      <c r="B7" s="43">
        <v>300</v>
      </c>
      <c r="C7" s="37" t="s">
        <v>60</v>
      </c>
      <c r="D7" s="154"/>
      <c r="E7" s="134">
        <f>B7*D7</f>
        <v>0</v>
      </c>
      <c r="F7" s="117" t="s">
        <v>159</v>
      </c>
      <c r="G7" s="118" t="s">
        <v>106</v>
      </c>
      <c r="H7" s="137">
        <v>0.8</v>
      </c>
    </row>
    <row r="8" spans="1:8" x14ac:dyDescent="0.25">
      <c r="A8" s="70" t="s">
        <v>6</v>
      </c>
      <c r="B8" s="43">
        <v>63000</v>
      </c>
      <c r="C8" s="37" t="s">
        <v>44</v>
      </c>
      <c r="D8" s="154"/>
      <c r="E8" s="134">
        <f t="shared" ref="E8:E17" si="0">B8*D8</f>
        <v>0</v>
      </c>
      <c r="F8" s="117" t="s">
        <v>160</v>
      </c>
      <c r="G8" s="118" t="s">
        <v>108</v>
      </c>
      <c r="H8" s="137">
        <v>0.8</v>
      </c>
    </row>
    <row r="9" spans="1:8" x14ac:dyDescent="0.25">
      <c r="A9" s="70" t="s">
        <v>7</v>
      </c>
      <c r="B9" s="43">
        <v>104000</v>
      </c>
      <c r="C9" s="37" t="s">
        <v>44</v>
      </c>
      <c r="D9" s="154"/>
      <c r="E9" s="134">
        <f t="shared" si="0"/>
        <v>0</v>
      </c>
      <c r="F9" s="117" t="s">
        <v>161</v>
      </c>
      <c r="G9" s="118" t="s">
        <v>114</v>
      </c>
      <c r="H9" s="137">
        <v>1.2</v>
      </c>
    </row>
    <row r="10" spans="1:8" ht="30" x14ac:dyDescent="0.25">
      <c r="A10" s="70" t="s">
        <v>8</v>
      </c>
      <c r="B10" s="43">
        <v>188000</v>
      </c>
      <c r="C10" s="37" t="s">
        <v>44</v>
      </c>
      <c r="D10" s="154"/>
      <c r="E10" s="134">
        <f t="shared" si="0"/>
        <v>0</v>
      </c>
      <c r="F10" s="117" t="s">
        <v>162</v>
      </c>
      <c r="G10" s="118" t="s">
        <v>116</v>
      </c>
      <c r="H10" s="137">
        <v>1.1000000000000001</v>
      </c>
    </row>
    <row r="11" spans="1:8" ht="30" x14ac:dyDescent="0.25">
      <c r="A11" s="70" t="s">
        <v>9</v>
      </c>
      <c r="B11" s="43">
        <v>200</v>
      </c>
      <c r="C11" s="36" t="s">
        <v>42</v>
      </c>
      <c r="D11" s="154"/>
      <c r="E11" s="134">
        <f t="shared" si="0"/>
        <v>0</v>
      </c>
      <c r="F11" s="117" t="s">
        <v>163</v>
      </c>
      <c r="G11" s="118" t="s">
        <v>118</v>
      </c>
      <c r="H11" s="137">
        <v>1.1000000000000001</v>
      </c>
    </row>
    <row r="12" spans="1:8" x14ac:dyDescent="0.25">
      <c r="A12" s="70" t="s">
        <v>10</v>
      </c>
      <c r="B12" s="43">
        <v>1150000</v>
      </c>
      <c r="C12" s="37" t="s">
        <v>44</v>
      </c>
      <c r="D12" s="154"/>
      <c r="E12" s="134">
        <f t="shared" si="0"/>
        <v>0</v>
      </c>
      <c r="F12" s="104" t="s">
        <v>77</v>
      </c>
      <c r="G12" s="121" t="s">
        <v>119</v>
      </c>
      <c r="H12" s="105"/>
    </row>
    <row r="13" spans="1:8" ht="17.25" x14ac:dyDescent="0.25">
      <c r="A13" s="132" t="s">
        <v>190</v>
      </c>
      <c r="B13" s="133">
        <v>2400</v>
      </c>
      <c r="C13" s="36" t="s">
        <v>42</v>
      </c>
      <c r="D13" s="154"/>
      <c r="E13" s="134">
        <f t="shared" si="0"/>
        <v>0</v>
      </c>
      <c r="F13" s="117" t="s">
        <v>164</v>
      </c>
      <c r="G13" s="118" t="s">
        <v>22</v>
      </c>
      <c r="H13" s="137">
        <v>0.2</v>
      </c>
    </row>
    <row r="14" spans="1:8" ht="30" x14ac:dyDescent="0.25">
      <c r="A14" s="128" t="s">
        <v>182</v>
      </c>
      <c r="B14" s="3">
        <v>8200</v>
      </c>
      <c r="C14" s="127" t="s">
        <v>186</v>
      </c>
      <c r="D14" s="154"/>
      <c r="E14" s="134">
        <f t="shared" si="0"/>
        <v>0</v>
      </c>
      <c r="F14" s="117" t="s">
        <v>165</v>
      </c>
      <c r="G14" s="118" t="s">
        <v>91</v>
      </c>
      <c r="H14" s="137">
        <v>0.6</v>
      </c>
    </row>
    <row r="15" spans="1:8" x14ac:dyDescent="0.25">
      <c r="A15" s="129" t="s">
        <v>183</v>
      </c>
      <c r="B15" s="126">
        <v>38100</v>
      </c>
      <c r="C15" s="127" t="s">
        <v>187</v>
      </c>
      <c r="D15" s="154"/>
      <c r="E15" s="134">
        <f t="shared" si="0"/>
        <v>0</v>
      </c>
      <c r="F15" s="117" t="s">
        <v>166</v>
      </c>
      <c r="G15" s="118" t="s">
        <v>93</v>
      </c>
      <c r="H15" s="137">
        <v>1.2</v>
      </c>
    </row>
    <row r="16" spans="1:8" x14ac:dyDescent="0.25">
      <c r="A16" s="129" t="s">
        <v>184</v>
      </c>
      <c r="B16" s="126">
        <v>94000</v>
      </c>
      <c r="C16" s="127" t="s">
        <v>187</v>
      </c>
      <c r="D16" s="154"/>
      <c r="E16" s="134">
        <f t="shared" si="0"/>
        <v>0</v>
      </c>
      <c r="F16" s="117" t="s">
        <v>167</v>
      </c>
      <c r="G16" s="118" t="s">
        <v>95</v>
      </c>
      <c r="H16" s="137">
        <v>1.2</v>
      </c>
    </row>
    <row r="17" spans="1:8" x14ac:dyDescent="0.25">
      <c r="A17" s="130" t="s">
        <v>185</v>
      </c>
      <c r="B17" s="126">
        <v>188000</v>
      </c>
      <c r="C17" s="127" t="s">
        <v>188</v>
      </c>
      <c r="D17" s="154"/>
      <c r="E17" s="134">
        <f t="shared" si="0"/>
        <v>0</v>
      </c>
      <c r="F17" s="104" t="s">
        <v>77</v>
      </c>
      <c r="G17" s="121" t="s">
        <v>131</v>
      </c>
      <c r="H17" s="150"/>
    </row>
    <row r="18" spans="1:8" ht="21" x14ac:dyDescent="0.3">
      <c r="A18" s="89" t="s">
        <v>41</v>
      </c>
      <c r="B18" s="90"/>
      <c r="C18" s="90"/>
      <c r="D18" s="153"/>
      <c r="E18" s="22"/>
      <c r="F18" s="117" t="s">
        <v>168</v>
      </c>
      <c r="G18" s="118" t="s">
        <v>22</v>
      </c>
      <c r="H18" s="137">
        <v>0.7</v>
      </c>
    </row>
    <row r="19" spans="1:8" ht="15.75" x14ac:dyDescent="0.25">
      <c r="A19" s="95" t="s">
        <v>14</v>
      </c>
      <c r="B19" s="97" t="s">
        <v>0</v>
      </c>
      <c r="C19" s="96" t="s">
        <v>11</v>
      </c>
      <c r="D19" s="23" t="s">
        <v>172</v>
      </c>
      <c r="E19" s="49" t="s">
        <v>177</v>
      </c>
      <c r="F19" s="117" t="s">
        <v>169</v>
      </c>
      <c r="G19" s="118" t="s">
        <v>24</v>
      </c>
      <c r="H19" s="137">
        <v>0.5</v>
      </c>
    </row>
    <row r="20" spans="1:8" ht="15.75" thickBot="1" x14ac:dyDescent="0.3">
      <c r="A20" s="83" t="s">
        <v>32</v>
      </c>
      <c r="B20" s="44"/>
      <c r="C20" s="159"/>
      <c r="D20" s="158"/>
      <c r="E20" s="145"/>
      <c r="F20" s="119" t="s">
        <v>170</v>
      </c>
      <c r="G20" s="120" t="s">
        <v>85</v>
      </c>
      <c r="H20" s="138">
        <v>0.5</v>
      </c>
    </row>
    <row r="21" spans="1:8" x14ac:dyDescent="0.25">
      <c r="A21" s="73" t="s">
        <v>58</v>
      </c>
      <c r="B21" s="45">
        <v>788000</v>
      </c>
      <c r="C21" s="37" t="s">
        <v>44</v>
      </c>
      <c r="D21" s="154"/>
      <c r="E21" s="134">
        <f t="shared" ref="E21:E22" si="1">B21*D21</f>
        <v>0</v>
      </c>
    </row>
    <row r="22" spans="1:8" ht="17.25" x14ac:dyDescent="0.25">
      <c r="A22" s="73" t="s">
        <v>59</v>
      </c>
      <c r="B22" s="45">
        <v>41</v>
      </c>
      <c r="C22" s="37" t="s">
        <v>61</v>
      </c>
      <c r="D22" s="154"/>
      <c r="E22" s="134">
        <f t="shared" si="1"/>
        <v>0</v>
      </c>
    </row>
    <row r="23" spans="1:8" x14ac:dyDescent="0.25">
      <c r="A23" s="83" t="s">
        <v>16</v>
      </c>
      <c r="B23" s="46"/>
      <c r="C23" s="158"/>
      <c r="D23" s="158"/>
      <c r="E23" s="145"/>
    </row>
    <row r="24" spans="1:8" ht="31.15" customHeight="1" x14ac:dyDescent="0.25">
      <c r="A24" s="67" t="s">
        <v>52</v>
      </c>
      <c r="B24" s="41">
        <v>150000</v>
      </c>
      <c r="C24" s="36" t="s">
        <v>45</v>
      </c>
      <c r="D24" s="154"/>
      <c r="E24" s="134">
        <f t="shared" ref="E24:E25" si="2">B24*D24</f>
        <v>0</v>
      </c>
    </row>
    <row r="25" spans="1:8" ht="30" x14ac:dyDescent="0.25">
      <c r="A25" s="67" t="s">
        <v>53</v>
      </c>
      <c r="B25" s="41">
        <v>201000</v>
      </c>
      <c r="C25" s="36" t="s">
        <v>45</v>
      </c>
      <c r="D25" s="154"/>
      <c r="E25" s="134">
        <f t="shared" si="2"/>
        <v>0</v>
      </c>
    </row>
    <row r="26" spans="1:8" x14ac:dyDescent="0.25">
      <c r="A26" s="84" t="s">
        <v>18</v>
      </c>
      <c r="B26" s="46"/>
      <c r="C26" s="158"/>
      <c r="D26" s="158"/>
      <c r="E26" s="145"/>
    </row>
    <row r="27" spans="1:8" x14ac:dyDescent="0.25">
      <c r="A27" s="67" t="s">
        <v>46</v>
      </c>
      <c r="B27" s="41">
        <v>7400</v>
      </c>
      <c r="C27" s="36" t="s">
        <v>47</v>
      </c>
      <c r="D27" s="154"/>
      <c r="E27" s="134">
        <f t="shared" ref="E27" si="3">B27*D27</f>
        <v>0</v>
      </c>
    </row>
    <row r="28" spans="1:8" x14ac:dyDescent="0.25">
      <c r="A28" s="85" t="s">
        <v>20</v>
      </c>
      <c r="B28" s="46"/>
      <c r="C28" s="158"/>
      <c r="D28" s="158"/>
      <c r="E28" s="145"/>
      <c r="F28" s="10"/>
      <c r="G28" s="10"/>
      <c r="H28" s="10"/>
    </row>
    <row r="29" spans="1:8" x14ac:dyDescent="0.25">
      <c r="A29" s="67" t="s">
        <v>49</v>
      </c>
      <c r="B29" s="41">
        <v>26900</v>
      </c>
      <c r="C29" s="36" t="s">
        <v>48</v>
      </c>
      <c r="D29" s="154"/>
      <c r="E29" s="134">
        <f t="shared" ref="E29" si="4">B29*D29</f>
        <v>0</v>
      </c>
      <c r="F29" s="10"/>
      <c r="G29" s="10"/>
      <c r="H29" s="10"/>
    </row>
    <row r="30" spans="1:8" x14ac:dyDescent="0.25">
      <c r="A30" s="84" t="s">
        <v>22</v>
      </c>
      <c r="B30" s="46"/>
      <c r="C30" s="158"/>
      <c r="D30" s="158"/>
      <c r="E30" s="145"/>
      <c r="F30" s="11"/>
      <c r="G30" s="11"/>
      <c r="H30" s="11"/>
    </row>
    <row r="31" spans="1:8" x14ac:dyDescent="0.25">
      <c r="A31" s="67" t="s">
        <v>68</v>
      </c>
      <c r="B31" s="41">
        <v>84000</v>
      </c>
      <c r="C31" s="36" t="s">
        <v>194</v>
      </c>
      <c r="D31" s="154"/>
      <c r="E31" s="134">
        <f t="shared" ref="E31:E42" si="5">B31*D31</f>
        <v>0</v>
      </c>
      <c r="F31" s="4"/>
      <c r="G31" s="4"/>
      <c r="H31" s="4"/>
    </row>
    <row r="32" spans="1:8" x14ac:dyDescent="0.25">
      <c r="A32" s="67" t="s">
        <v>69</v>
      </c>
      <c r="B32" s="41">
        <v>65000</v>
      </c>
      <c r="C32" s="36" t="s">
        <v>43</v>
      </c>
      <c r="D32" s="154"/>
      <c r="E32" s="134">
        <f t="shared" si="5"/>
        <v>0</v>
      </c>
      <c r="F32" s="4"/>
      <c r="G32" s="4"/>
      <c r="H32" s="4"/>
    </row>
    <row r="33" spans="1:5" ht="17.25" x14ac:dyDescent="0.25">
      <c r="A33" s="67" t="s">
        <v>70</v>
      </c>
      <c r="B33" s="41">
        <v>4500</v>
      </c>
      <c r="C33" s="36" t="s">
        <v>65</v>
      </c>
      <c r="D33" s="154"/>
      <c r="E33" s="134">
        <f t="shared" si="5"/>
        <v>0</v>
      </c>
    </row>
    <row r="34" spans="1:5" x14ac:dyDescent="0.25">
      <c r="A34" s="75" t="s">
        <v>71</v>
      </c>
      <c r="B34" s="41">
        <v>43000</v>
      </c>
      <c r="C34" s="36" t="s">
        <v>62</v>
      </c>
      <c r="D34" s="154"/>
      <c r="E34" s="134">
        <f t="shared" si="5"/>
        <v>0</v>
      </c>
    </row>
    <row r="35" spans="1:5" x14ac:dyDescent="0.25">
      <c r="A35" s="85" t="s">
        <v>24</v>
      </c>
      <c r="B35" s="46"/>
      <c r="C35" s="158"/>
      <c r="D35" s="161"/>
      <c r="E35" s="145"/>
    </row>
    <row r="36" spans="1:5" ht="30" x14ac:dyDescent="0.25">
      <c r="A36" s="67" t="s">
        <v>50</v>
      </c>
      <c r="B36" s="41">
        <v>1170</v>
      </c>
      <c r="C36" s="36" t="s">
        <v>63</v>
      </c>
      <c r="D36" s="154"/>
      <c r="E36" s="134">
        <f t="shared" si="5"/>
        <v>0</v>
      </c>
    </row>
    <row r="37" spans="1:5" x14ac:dyDescent="0.25">
      <c r="A37" s="85" t="s">
        <v>26</v>
      </c>
      <c r="B37" s="46"/>
      <c r="C37" s="158"/>
      <c r="D37" s="158"/>
      <c r="E37" s="145"/>
    </row>
    <row r="38" spans="1:5" x14ac:dyDescent="0.25">
      <c r="A38" s="67" t="s">
        <v>55</v>
      </c>
      <c r="B38" s="41">
        <v>161000</v>
      </c>
      <c r="C38" s="36" t="s">
        <v>64</v>
      </c>
      <c r="D38" s="154"/>
      <c r="E38" s="134">
        <f t="shared" si="5"/>
        <v>0</v>
      </c>
    </row>
    <row r="39" spans="1:5" ht="17.25" x14ac:dyDescent="0.25">
      <c r="A39" s="67" t="s">
        <v>51</v>
      </c>
      <c r="B39" s="41">
        <v>5000</v>
      </c>
      <c r="C39" s="36" t="s">
        <v>66</v>
      </c>
      <c r="D39" s="154"/>
      <c r="E39" s="134">
        <f t="shared" si="5"/>
        <v>0</v>
      </c>
    </row>
    <row r="40" spans="1:5" ht="30" x14ac:dyDescent="0.25">
      <c r="A40" s="75" t="s">
        <v>196</v>
      </c>
      <c r="B40" s="41">
        <v>442000</v>
      </c>
      <c r="C40" s="36" t="s">
        <v>44</v>
      </c>
      <c r="D40" s="154"/>
      <c r="E40" s="134">
        <f t="shared" si="5"/>
        <v>0</v>
      </c>
    </row>
    <row r="41" spans="1:5" ht="30" x14ac:dyDescent="0.25">
      <c r="A41" s="67" t="s">
        <v>197</v>
      </c>
      <c r="B41" s="41">
        <v>445000</v>
      </c>
      <c r="C41" s="36" t="s">
        <v>44</v>
      </c>
      <c r="D41" s="154"/>
      <c r="E41" s="134">
        <f t="shared" si="5"/>
        <v>0</v>
      </c>
    </row>
    <row r="42" spans="1:5" ht="14.45" customHeight="1" x14ac:dyDescent="0.25">
      <c r="A42" s="67" t="s">
        <v>198</v>
      </c>
      <c r="B42" s="41">
        <v>370000</v>
      </c>
      <c r="C42" s="36" t="s">
        <v>43</v>
      </c>
      <c r="D42" s="154"/>
      <c r="E42" s="134">
        <f t="shared" si="5"/>
        <v>0</v>
      </c>
    </row>
    <row r="43" spans="1:5" ht="18" thickBot="1" x14ac:dyDescent="0.3">
      <c r="A43" s="76" t="s">
        <v>199</v>
      </c>
      <c r="B43" s="47">
        <v>7000</v>
      </c>
      <c r="C43" s="39" t="s">
        <v>67</v>
      </c>
      <c r="D43" s="162"/>
      <c r="E43" s="134">
        <f>B43*D43</f>
        <v>0</v>
      </c>
    </row>
    <row r="44" spans="1:5" ht="14.45" customHeight="1" x14ac:dyDescent="0.3">
      <c r="A44" s="122" t="s">
        <v>178</v>
      </c>
      <c r="B44" s="166">
        <f>SUM(E4,E6:E17,E21:E22,E24:E25,E27,E29,E31:E34,E36,E38:E43)</f>
        <v>0</v>
      </c>
      <c r="C44" s="123"/>
      <c r="D44" s="157"/>
      <c r="E44" s="13"/>
    </row>
    <row r="45" spans="1:5" ht="17.25" x14ac:dyDescent="0.3">
      <c r="A45" s="180" t="s">
        <v>176</v>
      </c>
      <c r="B45" s="182" t="e">
        <f>((C45*D4)/B44)*1000</f>
        <v>#VALUE!</v>
      </c>
      <c r="C45" s="165" t="s">
        <v>180</v>
      </c>
      <c r="D45" s="124" t="s">
        <v>181</v>
      </c>
      <c r="E45" s="181"/>
    </row>
    <row r="46" spans="1:5" ht="17.25" x14ac:dyDescent="0.3">
      <c r="A46" s="171"/>
      <c r="B46" s="172"/>
      <c r="C46" s="157"/>
      <c r="D46" s="157"/>
    </row>
    <row r="159" ht="14.45" customHeight="1" x14ac:dyDescent="0.25"/>
  </sheetData>
  <pageMargins left="0.7" right="0.7" top="0.75" bottom="0.75" header="0.3" footer="0.3"/>
  <pageSetup paperSize="9" scale="2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Guide</vt:lpstr>
      <vt:lpstr>Eksempel</vt:lpstr>
      <vt:lpstr>Indsatsområde 1</vt:lpstr>
      <vt:lpstr>Indsatsområde 2</vt:lpstr>
      <vt:lpstr>Indsatsområde 3</vt:lpstr>
    </vt:vector>
  </TitlesOfParts>
  <Company>NaturErhvervstyrelsen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Norman Lund (LFST)</dc:creator>
  <cp:lastModifiedBy>Frederikke Graversgaard Simonsen (LFST)</cp:lastModifiedBy>
  <dcterms:created xsi:type="dcterms:W3CDTF">2020-05-01T11:39:14Z</dcterms:created>
  <dcterms:modified xsi:type="dcterms:W3CDTF">2020-07-31T08:43:01Z</dcterms:modified>
</cp:coreProperties>
</file>