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8800" windowHeight="12435" firstSheet="1" activeTab="1"/>
  </bookViews>
  <sheets>
    <sheet name="Acerno_Cache_XXXXX" sheetId="6" state="veryHidden" r:id="rId1"/>
    <sheet name="Samlet budgetoversigt" sheetId="5" r:id="rId2"/>
    <sheet name="Gantt Diagram" sheetId="2" r:id="rId3"/>
    <sheet name="Liste over leveringstyper" sheetId="3" r:id="rId4"/>
  </sheets>
  <definedNames>
    <definedName name="_xlnm.Print_Area" localSheetId="1">'Samlet budgetoversigt'!$A$1:$X$431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U449" i="5" l="1"/>
  <c r="T430" i="5"/>
  <c r="S430" i="5"/>
  <c r="R430" i="5"/>
  <c r="Q430" i="5"/>
  <c r="T429" i="5"/>
  <c r="S429" i="5"/>
  <c r="R429" i="5"/>
  <c r="Q429" i="5"/>
  <c r="Q428" i="5"/>
  <c r="P428" i="5"/>
  <c r="Q427" i="5"/>
  <c r="P427" i="5"/>
  <c r="Q426" i="5"/>
  <c r="P426" i="5"/>
  <c r="Q425" i="5"/>
  <c r="P425" i="5"/>
  <c r="Q424" i="5"/>
  <c r="P424" i="5"/>
  <c r="Q423" i="5"/>
  <c r="P423" i="5"/>
  <c r="Q422" i="5"/>
  <c r="P422" i="5"/>
  <c r="Q421" i="5"/>
  <c r="P421" i="5"/>
  <c r="Q420" i="5"/>
  <c r="P420" i="5"/>
  <c r="R419" i="5"/>
  <c r="Q419" i="5"/>
  <c r="P419" i="5"/>
  <c r="R418" i="5"/>
  <c r="Q418" i="5"/>
  <c r="P418" i="5"/>
  <c r="T412" i="5"/>
  <c r="S412" i="5"/>
  <c r="R412" i="5"/>
  <c r="Q412" i="5"/>
  <c r="T411" i="5"/>
  <c r="S411" i="5"/>
  <c r="R411" i="5"/>
  <c r="Q411" i="5"/>
  <c r="Q410" i="5"/>
  <c r="P410" i="5"/>
  <c r="Q409" i="5"/>
  <c r="P409" i="5"/>
  <c r="Q408" i="5"/>
  <c r="P408" i="5"/>
  <c r="Q407" i="5"/>
  <c r="P407" i="5"/>
  <c r="Q406" i="5"/>
  <c r="P406" i="5"/>
  <c r="Q405" i="5"/>
  <c r="P405" i="5"/>
  <c r="Q404" i="5"/>
  <c r="P404" i="5"/>
  <c r="Q403" i="5"/>
  <c r="P403" i="5"/>
  <c r="Q402" i="5"/>
  <c r="P402" i="5"/>
  <c r="R401" i="5"/>
  <c r="Q401" i="5"/>
  <c r="P401" i="5"/>
  <c r="R400" i="5"/>
  <c r="Q400" i="5"/>
  <c r="P400" i="5"/>
  <c r="T394" i="5"/>
  <c r="S394" i="5"/>
  <c r="R394" i="5"/>
  <c r="Q394" i="5"/>
  <c r="T393" i="5"/>
  <c r="S393" i="5"/>
  <c r="R393" i="5"/>
  <c r="Q393" i="5"/>
  <c r="Q392" i="5"/>
  <c r="P392" i="5"/>
  <c r="Q391" i="5"/>
  <c r="P391" i="5"/>
  <c r="Q390" i="5"/>
  <c r="P390" i="5"/>
  <c r="Q389" i="5"/>
  <c r="P389" i="5"/>
  <c r="Q388" i="5"/>
  <c r="P388" i="5"/>
  <c r="Q387" i="5"/>
  <c r="P387" i="5"/>
  <c r="Q386" i="5"/>
  <c r="P386" i="5"/>
  <c r="Q385" i="5"/>
  <c r="P385" i="5"/>
  <c r="Q384" i="5"/>
  <c r="P384" i="5"/>
  <c r="R383" i="5"/>
  <c r="Q383" i="5"/>
  <c r="P383" i="5"/>
  <c r="R382" i="5"/>
  <c r="Q382" i="5"/>
  <c r="P382" i="5"/>
  <c r="T376" i="5"/>
  <c r="S376" i="5"/>
  <c r="R376" i="5"/>
  <c r="Q376" i="5"/>
  <c r="T375" i="5"/>
  <c r="S375" i="5"/>
  <c r="R375" i="5"/>
  <c r="Q375" i="5"/>
  <c r="Q374" i="5"/>
  <c r="P374" i="5"/>
  <c r="Q373" i="5"/>
  <c r="P373" i="5"/>
  <c r="Q372" i="5"/>
  <c r="P372" i="5"/>
  <c r="Q371" i="5"/>
  <c r="P371" i="5"/>
  <c r="Q370" i="5"/>
  <c r="P370" i="5"/>
  <c r="Q369" i="5"/>
  <c r="P369" i="5"/>
  <c r="Q368" i="5"/>
  <c r="P368" i="5"/>
  <c r="Q367" i="5"/>
  <c r="P367" i="5"/>
  <c r="Q366" i="5"/>
  <c r="P366" i="5"/>
  <c r="R365" i="5"/>
  <c r="Q365" i="5"/>
  <c r="P365" i="5"/>
  <c r="R364" i="5"/>
  <c r="Q364" i="5"/>
  <c r="P364" i="5"/>
  <c r="T358" i="5"/>
  <c r="S358" i="5"/>
  <c r="R358" i="5"/>
  <c r="Q358" i="5"/>
  <c r="T357" i="5"/>
  <c r="S357" i="5"/>
  <c r="R357" i="5"/>
  <c r="Q357" i="5"/>
  <c r="Q356" i="5"/>
  <c r="P356" i="5"/>
  <c r="Q355" i="5"/>
  <c r="P355" i="5"/>
  <c r="Q354" i="5"/>
  <c r="P354" i="5"/>
  <c r="Q353" i="5"/>
  <c r="P353" i="5"/>
  <c r="Q352" i="5"/>
  <c r="P352" i="5"/>
  <c r="Q351" i="5"/>
  <c r="P351" i="5"/>
  <c r="Q350" i="5"/>
  <c r="P350" i="5"/>
  <c r="Q349" i="5"/>
  <c r="P349" i="5"/>
  <c r="Q348" i="5"/>
  <c r="P348" i="5"/>
  <c r="R347" i="5"/>
  <c r="Q347" i="5"/>
  <c r="P347" i="5"/>
  <c r="R346" i="5"/>
  <c r="Q346" i="5"/>
  <c r="P346" i="5"/>
  <c r="T340" i="5"/>
  <c r="S340" i="5"/>
  <c r="R340" i="5"/>
  <c r="Q340" i="5"/>
  <c r="T339" i="5"/>
  <c r="S339" i="5"/>
  <c r="R339" i="5"/>
  <c r="Q339" i="5"/>
  <c r="Q338" i="5"/>
  <c r="P338" i="5"/>
  <c r="Q337" i="5"/>
  <c r="P337" i="5"/>
  <c r="Q336" i="5"/>
  <c r="P336" i="5"/>
  <c r="Q335" i="5"/>
  <c r="P335" i="5"/>
  <c r="Q334" i="5"/>
  <c r="P334" i="5"/>
  <c r="Q333" i="5"/>
  <c r="P333" i="5"/>
  <c r="Q332" i="5"/>
  <c r="P332" i="5"/>
  <c r="Q331" i="5"/>
  <c r="P331" i="5"/>
  <c r="Q330" i="5"/>
  <c r="P330" i="5"/>
  <c r="R329" i="5"/>
  <c r="Q329" i="5"/>
  <c r="P329" i="5"/>
  <c r="R328" i="5"/>
  <c r="Q328" i="5"/>
  <c r="P328" i="5"/>
  <c r="T322" i="5"/>
  <c r="S322" i="5"/>
  <c r="R322" i="5"/>
  <c r="Q322" i="5"/>
  <c r="T321" i="5"/>
  <c r="S321" i="5"/>
  <c r="R321" i="5"/>
  <c r="Q321" i="5"/>
  <c r="Q320" i="5"/>
  <c r="P320" i="5"/>
  <c r="Q319" i="5"/>
  <c r="P319" i="5"/>
  <c r="Q318" i="5"/>
  <c r="P318" i="5"/>
  <c r="Q317" i="5"/>
  <c r="P317" i="5"/>
  <c r="Q316" i="5"/>
  <c r="P316" i="5"/>
  <c r="Q315" i="5"/>
  <c r="P315" i="5"/>
  <c r="Q314" i="5"/>
  <c r="P314" i="5"/>
  <c r="Q313" i="5"/>
  <c r="P313" i="5"/>
  <c r="Q312" i="5"/>
  <c r="P312" i="5"/>
  <c r="R311" i="5"/>
  <c r="Q311" i="5"/>
  <c r="P311" i="5"/>
  <c r="R310" i="5"/>
  <c r="Q310" i="5"/>
  <c r="P310" i="5"/>
  <c r="T304" i="5"/>
  <c r="S304" i="5"/>
  <c r="R304" i="5"/>
  <c r="Q304" i="5"/>
  <c r="T303" i="5"/>
  <c r="S303" i="5"/>
  <c r="R303" i="5"/>
  <c r="Q303" i="5"/>
  <c r="Q302" i="5"/>
  <c r="P302" i="5"/>
  <c r="Q301" i="5"/>
  <c r="P301" i="5"/>
  <c r="Q300" i="5"/>
  <c r="P300" i="5"/>
  <c r="Q299" i="5"/>
  <c r="P299" i="5"/>
  <c r="Q298" i="5"/>
  <c r="P298" i="5"/>
  <c r="Q297" i="5"/>
  <c r="P297" i="5"/>
  <c r="Q296" i="5"/>
  <c r="P296" i="5"/>
  <c r="Q295" i="5"/>
  <c r="P295" i="5"/>
  <c r="Q294" i="5"/>
  <c r="P294" i="5"/>
  <c r="R293" i="5"/>
  <c r="Q293" i="5"/>
  <c r="P293" i="5"/>
  <c r="R292" i="5"/>
  <c r="Q292" i="5"/>
  <c r="P292" i="5"/>
  <c r="T286" i="5"/>
  <c r="S286" i="5"/>
  <c r="R286" i="5"/>
  <c r="Q286" i="5"/>
  <c r="T285" i="5"/>
  <c r="S285" i="5"/>
  <c r="R285" i="5"/>
  <c r="Q285" i="5"/>
  <c r="Q284" i="5"/>
  <c r="P284" i="5"/>
  <c r="Q283" i="5"/>
  <c r="P283" i="5"/>
  <c r="Q282" i="5"/>
  <c r="P282" i="5"/>
  <c r="Q281" i="5"/>
  <c r="P281" i="5"/>
  <c r="Q280" i="5"/>
  <c r="P280" i="5"/>
  <c r="Q279" i="5"/>
  <c r="P279" i="5"/>
  <c r="Q278" i="5"/>
  <c r="P278" i="5"/>
  <c r="Q277" i="5"/>
  <c r="P277" i="5"/>
  <c r="Q276" i="5"/>
  <c r="P276" i="5"/>
  <c r="R275" i="5"/>
  <c r="Q275" i="5"/>
  <c r="P275" i="5"/>
  <c r="R274" i="5"/>
  <c r="Q274" i="5"/>
  <c r="P274" i="5"/>
  <c r="T268" i="5"/>
  <c r="S268" i="5"/>
  <c r="R268" i="5"/>
  <c r="Q268" i="5"/>
  <c r="T267" i="5"/>
  <c r="S267" i="5"/>
  <c r="R267" i="5"/>
  <c r="Q267" i="5"/>
  <c r="Q266" i="5"/>
  <c r="P266" i="5"/>
  <c r="Q265" i="5"/>
  <c r="P265" i="5"/>
  <c r="Q264" i="5"/>
  <c r="P264" i="5"/>
  <c r="Q263" i="5"/>
  <c r="P263" i="5"/>
  <c r="Q262" i="5"/>
  <c r="P262" i="5"/>
  <c r="Q261" i="5"/>
  <c r="P261" i="5"/>
  <c r="Q260" i="5"/>
  <c r="P260" i="5"/>
  <c r="Q259" i="5"/>
  <c r="P259" i="5"/>
  <c r="Q258" i="5"/>
  <c r="P258" i="5"/>
  <c r="R257" i="5"/>
  <c r="Q257" i="5"/>
  <c r="P257" i="5"/>
  <c r="R256" i="5"/>
  <c r="Q256" i="5"/>
  <c r="P256" i="5"/>
  <c r="T250" i="5"/>
  <c r="S250" i="5"/>
  <c r="R250" i="5"/>
  <c r="Q250" i="5"/>
  <c r="T249" i="5"/>
  <c r="S249" i="5"/>
  <c r="R249" i="5"/>
  <c r="Q249" i="5"/>
  <c r="Q248" i="5"/>
  <c r="P248" i="5"/>
  <c r="Q247" i="5"/>
  <c r="P247" i="5"/>
  <c r="Q246" i="5"/>
  <c r="P246" i="5"/>
  <c r="Q245" i="5"/>
  <c r="P245" i="5"/>
  <c r="Q244" i="5"/>
  <c r="P244" i="5"/>
  <c r="Q243" i="5"/>
  <c r="P243" i="5"/>
  <c r="Q242" i="5"/>
  <c r="P242" i="5"/>
  <c r="Q241" i="5"/>
  <c r="P241" i="5"/>
  <c r="Q240" i="5"/>
  <c r="P240" i="5"/>
  <c r="R239" i="5"/>
  <c r="Q239" i="5"/>
  <c r="P239" i="5"/>
  <c r="R238" i="5"/>
  <c r="Q238" i="5"/>
  <c r="P238" i="5"/>
  <c r="T232" i="5"/>
  <c r="S232" i="5"/>
  <c r="R232" i="5"/>
  <c r="Q232" i="5"/>
  <c r="T231" i="5"/>
  <c r="S231" i="5"/>
  <c r="R231" i="5"/>
  <c r="Q231" i="5"/>
  <c r="Q230" i="5"/>
  <c r="P230" i="5"/>
  <c r="Q229" i="5"/>
  <c r="P229" i="5"/>
  <c r="Q228" i="5"/>
  <c r="P228" i="5"/>
  <c r="Q227" i="5"/>
  <c r="P227" i="5"/>
  <c r="Q226" i="5"/>
  <c r="P226" i="5"/>
  <c r="Q225" i="5"/>
  <c r="P225" i="5"/>
  <c r="Q224" i="5"/>
  <c r="P224" i="5"/>
  <c r="Q223" i="5"/>
  <c r="P223" i="5"/>
  <c r="Q222" i="5"/>
  <c r="P222" i="5"/>
  <c r="R221" i="5"/>
  <c r="Q221" i="5"/>
  <c r="P221" i="5"/>
  <c r="R220" i="5"/>
  <c r="Q220" i="5"/>
  <c r="P220" i="5"/>
  <c r="T214" i="5"/>
  <c r="S214" i="5"/>
  <c r="R214" i="5"/>
  <c r="Q214" i="5"/>
  <c r="T213" i="5"/>
  <c r="S213" i="5"/>
  <c r="R213" i="5"/>
  <c r="Q213" i="5"/>
  <c r="Q212" i="5"/>
  <c r="P212" i="5"/>
  <c r="Q211" i="5"/>
  <c r="P211" i="5"/>
  <c r="Q210" i="5"/>
  <c r="P210" i="5"/>
  <c r="Q209" i="5"/>
  <c r="P209" i="5"/>
  <c r="Q208" i="5"/>
  <c r="P208" i="5"/>
  <c r="Q207" i="5"/>
  <c r="P207" i="5"/>
  <c r="Q206" i="5"/>
  <c r="P206" i="5"/>
  <c r="Q205" i="5"/>
  <c r="P205" i="5"/>
  <c r="Q204" i="5"/>
  <c r="P204" i="5"/>
  <c r="R203" i="5"/>
  <c r="Q203" i="5"/>
  <c r="P203" i="5"/>
  <c r="R202" i="5"/>
  <c r="Q202" i="5"/>
  <c r="P202" i="5"/>
  <c r="T196" i="5"/>
  <c r="S196" i="5"/>
  <c r="R196" i="5"/>
  <c r="Q196" i="5"/>
  <c r="T195" i="5"/>
  <c r="S195" i="5"/>
  <c r="R195" i="5"/>
  <c r="Q195" i="5"/>
  <c r="Q194" i="5"/>
  <c r="P194" i="5"/>
  <c r="Q193" i="5"/>
  <c r="P193" i="5"/>
  <c r="Q192" i="5"/>
  <c r="P192" i="5"/>
  <c r="Q191" i="5"/>
  <c r="P191" i="5"/>
  <c r="Q190" i="5"/>
  <c r="P190" i="5"/>
  <c r="Q189" i="5"/>
  <c r="P189" i="5"/>
  <c r="Q188" i="5"/>
  <c r="P188" i="5"/>
  <c r="Q187" i="5"/>
  <c r="P187" i="5"/>
  <c r="Q186" i="5"/>
  <c r="P186" i="5"/>
  <c r="R185" i="5"/>
  <c r="Q185" i="5"/>
  <c r="P185" i="5"/>
  <c r="R184" i="5"/>
  <c r="Q184" i="5"/>
  <c r="P184" i="5"/>
  <c r="T178" i="5"/>
  <c r="S178" i="5"/>
  <c r="R178" i="5"/>
  <c r="Q178" i="5"/>
  <c r="T177" i="5"/>
  <c r="S177" i="5"/>
  <c r="R177" i="5"/>
  <c r="Q177" i="5"/>
  <c r="Q176" i="5"/>
  <c r="P176" i="5"/>
  <c r="Q175" i="5"/>
  <c r="P175" i="5"/>
  <c r="Q174" i="5"/>
  <c r="P174" i="5"/>
  <c r="Q173" i="5"/>
  <c r="P173" i="5"/>
  <c r="Q172" i="5"/>
  <c r="P172" i="5"/>
  <c r="Q171" i="5"/>
  <c r="P171" i="5"/>
  <c r="Q170" i="5"/>
  <c r="P170" i="5"/>
  <c r="Q169" i="5"/>
  <c r="P169" i="5"/>
  <c r="Q168" i="5"/>
  <c r="P168" i="5"/>
  <c r="R167" i="5"/>
  <c r="Q167" i="5"/>
  <c r="P167" i="5"/>
  <c r="R166" i="5"/>
  <c r="Q166" i="5"/>
  <c r="P166" i="5"/>
  <c r="T160" i="5"/>
  <c r="S160" i="5"/>
  <c r="R160" i="5"/>
  <c r="Q160" i="5"/>
  <c r="T159" i="5"/>
  <c r="R159" i="5"/>
  <c r="Q159" i="5"/>
  <c r="P158" i="5"/>
  <c r="Q157" i="5"/>
  <c r="P157" i="5"/>
  <c r="P156" i="5"/>
  <c r="Q155" i="5"/>
  <c r="P155" i="5"/>
  <c r="Q154" i="5"/>
  <c r="P154" i="5"/>
  <c r="P153" i="5"/>
  <c r="P152" i="5"/>
  <c r="P151" i="5"/>
  <c r="P150" i="5"/>
  <c r="P149" i="5"/>
  <c r="R148" i="5"/>
  <c r="Q148" i="5"/>
  <c r="P148" i="5"/>
  <c r="T142" i="5"/>
  <c r="S142" i="5"/>
  <c r="R142" i="5"/>
  <c r="Q142" i="5"/>
  <c r="T141" i="5"/>
  <c r="R141" i="5"/>
  <c r="Q141" i="5"/>
  <c r="P140" i="5"/>
  <c r="Q139" i="5"/>
  <c r="P139" i="5"/>
  <c r="P138" i="5"/>
  <c r="Q137" i="5"/>
  <c r="P137" i="5"/>
  <c r="Q136" i="5"/>
  <c r="P136" i="5"/>
  <c r="P135" i="5"/>
  <c r="Q134" i="5"/>
  <c r="P134" i="5"/>
  <c r="Q133" i="5"/>
  <c r="P133" i="5"/>
  <c r="Q132" i="5"/>
  <c r="P132" i="5"/>
  <c r="R131" i="5"/>
  <c r="Q131" i="5"/>
  <c r="P131" i="5"/>
  <c r="R130" i="5"/>
  <c r="Q130" i="5"/>
  <c r="P130" i="5"/>
  <c r="T124" i="5"/>
  <c r="S124" i="5"/>
  <c r="R124" i="5"/>
  <c r="Q124" i="5"/>
  <c r="T123" i="5"/>
  <c r="S123" i="5"/>
  <c r="R123" i="5"/>
  <c r="Q123" i="5"/>
  <c r="Q122" i="5"/>
  <c r="P122" i="5"/>
  <c r="Q121" i="5"/>
  <c r="P121" i="5"/>
  <c r="Q120" i="5"/>
  <c r="P120" i="5"/>
  <c r="Q119" i="5"/>
  <c r="P119" i="5"/>
  <c r="Q118" i="5"/>
  <c r="P118" i="5"/>
  <c r="Q117" i="5"/>
  <c r="P117" i="5"/>
  <c r="Q116" i="5"/>
  <c r="P116" i="5"/>
  <c r="Q115" i="5"/>
  <c r="P115" i="5"/>
  <c r="Q114" i="5"/>
  <c r="P114" i="5"/>
  <c r="R113" i="5"/>
  <c r="Q113" i="5"/>
  <c r="P113" i="5"/>
  <c r="R112" i="5"/>
  <c r="Q112" i="5"/>
  <c r="P112" i="5"/>
  <c r="T106" i="5"/>
  <c r="S106" i="5"/>
  <c r="R106" i="5"/>
  <c r="Q106" i="5"/>
  <c r="T105" i="5"/>
  <c r="S105" i="5"/>
  <c r="R105" i="5"/>
  <c r="Q105" i="5"/>
  <c r="Q104" i="5"/>
  <c r="P104" i="5"/>
  <c r="Q103" i="5"/>
  <c r="P103" i="5"/>
  <c r="Q102" i="5"/>
  <c r="P102" i="5"/>
  <c r="Q101" i="5"/>
  <c r="P101" i="5"/>
  <c r="Q100" i="5"/>
  <c r="P100" i="5"/>
  <c r="Q99" i="5"/>
  <c r="P99" i="5"/>
  <c r="Q98" i="5"/>
  <c r="P98" i="5"/>
  <c r="Q97" i="5"/>
  <c r="P97" i="5"/>
  <c r="Q96" i="5"/>
  <c r="P96" i="5"/>
  <c r="R95" i="5"/>
  <c r="Q95" i="5"/>
  <c r="P95" i="5"/>
  <c r="R94" i="5"/>
  <c r="Q94" i="5"/>
  <c r="P94" i="5"/>
  <c r="T88" i="5"/>
  <c r="S88" i="5"/>
  <c r="R88" i="5"/>
  <c r="Q88" i="5"/>
  <c r="T87" i="5"/>
  <c r="S87" i="5"/>
  <c r="R87" i="5"/>
  <c r="Q87" i="5"/>
  <c r="Q86" i="5"/>
  <c r="P86" i="5"/>
  <c r="Q85" i="5"/>
  <c r="P85" i="5"/>
  <c r="Q84" i="5"/>
  <c r="P84" i="5"/>
  <c r="Q83" i="5"/>
  <c r="P83" i="5"/>
  <c r="Q82" i="5"/>
  <c r="P82" i="5"/>
  <c r="Q81" i="5"/>
  <c r="P81" i="5"/>
  <c r="Q80" i="5"/>
  <c r="P80" i="5"/>
  <c r="Q79" i="5"/>
  <c r="P79" i="5"/>
  <c r="Q78" i="5"/>
  <c r="P78" i="5"/>
  <c r="R77" i="5"/>
  <c r="Q77" i="5"/>
  <c r="P77" i="5"/>
  <c r="R76" i="5"/>
  <c r="Q76" i="5"/>
  <c r="P76" i="5"/>
  <c r="T70" i="5"/>
  <c r="S70" i="5"/>
  <c r="R70" i="5"/>
  <c r="Q70" i="5"/>
  <c r="T69" i="5"/>
  <c r="S69" i="5"/>
  <c r="R69" i="5"/>
  <c r="Q69" i="5"/>
  <c r="Q68" i="5"/>
  <c r="P68" i="5"/>
  <c r="Q67" i="5"/>
  <c r="P67" i="5"/>
  <c r="Q66" i="5"/>
  <c r="P66" i="5"/>
  <c r="Q65" i="5"/>
  <c r="P65" i="5"/>
  <c r="Q64" i="5"/>
  <c r="P64" i="5"/>
  <c r="Q63" i="5"/>
  <c r="P63" i="5"/>
  <c r="Q62" i="5"/>
  <c r="P62" i="5"/>
  <c r="Q61" i="5"/>
  <c r="P61" i="5"/>
  <c r="Q60" i="5"/>
  <c r="P60" i="5"/>
  <c r="R59" i="5"/>
  <c r="Q59" i="5"/>
  <c r="P59" i="5"/>
  <c r="R58" i="5"/>
  <c r="Q58" i="5"/>
  <c r="P58" i="5"/>
  <c r="T52" i="5"/>
  <c r="S52" i="5"/>
  <c r="R52" i="5"/>
  <c r="Q52" i="5"/>
  <c r="T51" i="5"/>
  <c r="S51" i="5"/>
  <c r="R51" i="5"/>
  <c r="Q51" i="5"/>
  <c r="Q50" i="5"/>
  <c r="P50" i="5"/>
  <c r="Q49" i="5"/>
  <c r="P49" i="5"/>
  <c r="Q48" i="5"/>
  <c r="P48" i="5"/>
  <c r="Q47" i="5"/>
  <c r="P47" i="5"/>
  <c r="Q46" i="5"/>
  <c r="P46" i="5"/>
  <c r="Q45" i="5"/>
  <c r="P45" i="5"/>
  <c r="Q44" i="5"/>
  <c r="P44" i="5"/>
  <c r="Q43" i="5"/>
  <c r="P43" i="5"/>
  <c r="Q42" i="5"/>
  <c r="P42" i="5"/>
  <c r="R41" i="5"/>
  <c r="Q41" i="5"/>
  <c r="P41" i="5"/>
  <c r="R40" i="5"/>
  <c r="Q40" i="5"/>
  <c r="P40" i="5"/>
  <c r="T34" i="5"/>
  <c r="S34" i="5"/>
  <c r="R34" i="5"/>
  <c r="Q34" i="5"/>
  <c r="T33" i="5"/>
  <c r="S33" i="5"/>
  <c r="R33" i="5"/>
  <c r="Q33" i="5"/>
  <c r="Q32" i="5"/>
  <c r="P32" i="5"/>
  <c r="Q31" i="5"/>
  <c r="P31" i="5"/>
  <c r="Q30" i="5"/>
  <c r="P30" i="5"/>
  <c r="Q29" i="5"/>
  <c r="P29" i="5"/>
  <c r="Q28" i="5"/>
  <c r="P28" i="5"/>
  <c r="Q27" i="5"/>
  <c r="P27" i="5"/>
  <c r="Q26" i="5"/>
  <c r="P26" i="5"/>
  <c r="Q25" i="5"/>
  <c r="P25" i="5"/>
  <c r="Q24" i="5"/>
  <c r="P24" i="5"/>
  <c r="R23" i="5"/>
  <c r="Q23" i="5"/>
  <c r="P23" i="5"/>
  <c r="R22" i="5"/>
  <c r="Q22" i="5"/>
  <c r="P22" i="5"/>
  <c r="D13" i="5"/>
  <c r="B426" i="5"/>
  <c r="B428" i="5"/>
  <c r="C426" i="5"/>
  <c r="C428" i="5"/>
  <c r="D426" i="5"/>
  <c r="D428" i="5"/>
  <c r="E428" i="5"/>
  <c r="B6" i="5"/>
  <c r="B7" i="5"/>
  <c r="B8" i="5"/>
  <c r="B9" i="5"/>
  <c r="B10" i="5"/>
  <c r="B11" i="5"/>
  <c r="B12" i="5"/>
  <c r="B13" i="5"/>
  <c r="B14" i="5"/>
  <c r="B15" i="5"/>
  <c r="B16" i="5"/>
  <c r="C6" i="5"/>
  <c r="C7" i="5"/>
  <c r="E7" i="5"/>
  <c r="C8" i="5"/>
  <c r="E8" i="5"/>
  <c r="C9" i="5"/>
  <c r="C10" i="5"/>
  <c r="E10" i="5"/>
  <c r="C11" i="5"/>
  <c r="E11" i="5"/>
  <c r="C12" i="5"/>
  <c r="C13" i="5"/>
  <c r="C15" i="5"/>
  <c r="D6" i="5"/>
  <c r="D7" i="5"/>
  <c r="D8" i="5"/>
  <c r="D9" i="5"/>
  <c r="D10" i="5"/>
  <c r="D11" i="5"/>
  <c r="D12" i="5"/>
  <c r="D14" i="5"/>
  <c r="D15" i="5"/>
  <c r="D16" i="5"/>
  <c r="E427" i="5"/>
  <c r="E418" i="5"/>
  <c r="E419" i="5"/>
  <c r="E430" i="5"/>
  <c r="D430" i="5"/>
  <c r="C430" i="5"/>
  <c r="B430" i="5"/>
  <c r="E429" i="5"/>
  <c r="C429" i="5"/>
  <c r="B429" i="5"/>
  <c r="E420" i="5"/>
  <c r="E421" i="5"/>
  <c r="E422" i="5"/>
  <c r="E423" i="5"/>
  <c r="E424" i="5"/>
  <c r="E425" i="5"/>
  <c r="E426" i="5"/>
  <c r="F426" i="5"/>
  <c r="B408" i="5"/>
  <c r="B410" i="5"/>
  <c r="C408" i="5"/>
  <c r="C410" i="5"/>
  <c r="D408" i="5"/>
  <c r="D410" i="5"/>
  <c r="E410" i="5"/>
  <c r="E409" i="5"/>
  <c r="E400" i="5"/>
  <c r="E401" i="5"/>
  <c r="E412" i="5"/>
  <c r="D412" i="5"/>
  <c r="C412" i="5"/>
  <c r="B412" i="5"/>
  <c r="E411" i="5"/>
  <c r="C411" i="5"/>
  <c r="B411" i="5"/>
  <c r="E402" i="5"/>
  <c r="E403" i="5"/>
  <c r="E404" i="5"/>
  <c r="E405" i="5"/>
  <c r="E406" i="5"/>
  <c r="E407" i="5"/>
  <c r="E408" i="5"/>
  <c r="F408" i="5"/>
  <c r="B390" i="5"/>
  <c r="B392" i="5"/>
  <c r="C390" i="5"/>
  <c r="C392" i="5"/>
  <c r="D390" i="5"/>
  <c r="D392" i="5"/>
  <c r="E392" i="5"/>
  <c r="E391" i="5"/>
  <c r="E382" i="5"/>
  <c r="E383" i="5"/>
  <c r="E394" i="5"/>
  <c r="D394" i="5"/>
  <c r="C394" i="5"/>
  <c r="B394" i="5"/>
  <c r="E393" i="5"/>
  <c r="C393" i="5"/>
  <c r="B393" i="5"/>
  <c r="E384" i="5"/>
  <c r="E385" i="5"/>
  <c r="E386" i="5"/>
  <c r="E387" i="5"/>
  <c r="E388" i="5"/>
  <c r="E389" i="5"/>
  <c r="E390" i="5"/>
  <c r="F390" i="5"/>
  <c r="B372" i="5"/>
  <c r="B374" i="5"/>
  <c r="C372" i="5"/>
  <c r="C374" i="5"/>
  <c r="D372" i="5"/>
  <c r="D374" i="5"/>
  <c r="E374" i="5"/>
  <c r="E373" i="5"/>
  <c r="E364" i="5"/>
  <c r="E365" i="5"/>
  <c r="E376" i="5"/>
  <c r="D376" i="5"/>
  <c r="C376" i="5"/>
  <c r="B376" i="5"/>
  <c r="E375" i="5"/>
  <c r="C375" i="5"/>
  <c r="B375" i="5"/>
  <c r="E366" i="5"/>
  <c r="E367" i="5"/>
  <c r="E368" i="5"/>
  <c r="E369" i="5"/>
  <c r="E370" i="5"/>
  <c r="E371" i="5"/>
  <c r="E372" i="5"/>
  <c r="F372" i="5"/>
  <c r="B354" i="5"/>
  <c r="B356" i="5"/>
  <c r="C354" i="5"/>
  <c r="C356" i="5"/>
  <c r="D354" i="5"/>
  <c r="D356" i="5"/>
  <c r="E356" i="5"/>
  <c r="E355" i="5"/>
  <c r="E346" i="5"/>
  <c r="E347" i="5"/>
  <c r="E358" i="5"/>
  <c r="D358" i="5"/>
  <c r="C358" i="5"/>
  <c r="B358" i="5"/>
  <c r="E357" i="5"/>
  <c r="C357" i="5"/>
  <c r="B357" i="5"/>
  <c r="E348" i="5"/>
  <c r="E349" i="5"/>
  <c r="E350" i="5"/>
  <c r="E351" i="5"/>
  <c r="E352" i="5"/>
  <c r="E353" i="5"/>
  <c r="E354" i="5"/>
  <c r="F354" i="5"/>
  <c r="B336" i="5"/>
  <c r="B338" i="5"/>
  <c r="C336" i="5"/>
  <c r="C338" i="5"/>
  <c r="D336" i="5"/>
  <c r="D338" i="5"/>
  <c r="E338" i="5"/>
  <c r="E337" i="5"/>
  <c r="E328" i="5"/>
  <c r="E329" i="5"/>
  <c r="E340" i="5"/>
  <c r="D340" i="5"/>
  <c r="C340" i="5"/>
  <c r="B340" i="5"/>
  <c r="E339" i="5"/>
  <c r="C339" i="5"/>
  <c r="B339" i="5"/>
  <c r="E330" i="5"/>
  <c r="E331" i="5"/>
  <c r="E332" i="5"/>
  <c r="E333" i="5"/>
  <c r="E334" i="5"/>
  <c r="E335" i="5"/>
  <c r="E336" i="5"/>
  <c r="F336" i="5"/>
  <c r="B318" i="5"/>
  <c r="B320" i="5"/>
  <c r="C318" i="5"/>
  <c r="C320" i="5"/>
  <c r="D318" i="5"/>
  <c r="D320" i="5"/>
  <c r="E320" i="5"/>
  <c r="E319" i="5"/>
  <c r="E310" i="5"/>
  <c r="E311" i="5"/>
  <c r="E322" i="5"/>
  <c r="D322" i="5"/>
  <c r="C322" i="5"/>
  <c r="B322" i="5"/>
  <c r="E321" i="5"/>
  <c r="C321" i="5"/>
  <c r="B321" i="5"/>
  <c r="E312" i="5"/>
  <c r="E313" i="5"/>
  <c r="E314" i="5"/>
  <c r="E315" i="5"/>
  <c r="E316" i="5"/>
  <c r="E317" i="5"/>
  <c r="E318" i="5"/>
  <c r="F318" i="5"/>
  <c r="B300" i="5"/>
  <c r="B302" i="5"/>
  <c r="C300" i="5"/>
  <c r="C302" i="5"/>
  <c r="D300" i="5"/>
  <c r="D302" i="5"/>
  <c r="E302" i="5"/>
  <c r="E301" i="5"/>
  <c r="E292" i="5"/>
  <c r="E293" i="5"/>
  <c r="E304" i="5"/>
  <c r="D304" i="5"/>
  <c r="C304" i="5"/>
  <c r="B304" i="5"/>
  <c r="E303" i="5"/>
  <c r="C303" i="5"/>
  <c r="B303" i="5"/>
  <c r="E294" i="5"/>
  <c r="E295" i="5"/>
  <c r="E296" i="5"/>
  <c r="E297" i="5"/>
  <c r="E298" i="5"/>
  <c r="E299" i="5"/>
  <c r="E300" i="5"/>
  <c r="F300" i="5"/>
  <c r="B282" i="5"/>
  <c r="B284" i="5"/>
  <c r="C282" i="5"/>
  <c r="C284" i="5"/>
  <c r="D282" i="5"/>
  <c r="D284" i="5"/>
  <c r="E284" i="5"/>
  <c r="E283" i="5"/>
  <c r="E274" i="5"/>
  <c r="E275" i="5"/>
  <c r="E286" i="5"/>
  <c r="D286" i="5"/>
  <c r="C286" i="5"/>
  <c r="B286" i="5"/>
  <c r="E285" i="5"/>
  <c r="C285" i="5"/>
  <c r="B285" i="5"/>
  <c r="E276" i="5"/>
  <c r="E277" i="5"/>
  <c r="E278" i="5"/>
  <c r="E279" i="5"/>
  <c r="E280" i="5"/>
  <c r="E281" i="5"/>
  <c r="E282" i="5"/>
  <c r="F282" i="5"/>
  <c r="B264" i="5"/>
  <c r="B266" i="5"/>
  <c r="C264" i="5"/>
  <c r="C266" i="5"/>
  <c r="D264" i="5"/>
  <c r="D266" i="5"/>
  <c r="E266" i="5"/>
  <c r="E265" i="5"/>
  <c r="E256" i="5"/>
  <c r="E257" i="5"/>
  <c r="E268" i="5"/>
  <c r="D268" i="5"/>
  <c r="C268" i="5"/>
  <c r="B268" i="5"/>
  <c r="E267" i="5"/>
  <c r="C267" i="5"/>
  <c r="B267" i="5"/>
  <c r="E258" i="5"/>
  <c r="E259" i="5"/>
  <c r="E260" i="5"/>
  <c r="E261" i="5"/>
  <c r="E262" i="5"/>
  <c r="E263" i="5"/>
  <c r="E264" i="5"/>
  <c r="F264" i="5"/>
  <c r="B246" i="5"/>
  <c r="B248" i="5"/>
  <c r="C246" i="5"/>
  <c r="C248" i="5"/>
  <c r="D246" i="5"/>
  <c r="D248" i="5"/>
  <c r="E248" i="5"/>
  <c r="E247" i="5"/>
  <c r="E238" i="5"/>
  <c r="E239" i="5"/>
  <c r="E250" i="5"/>
  <c r="D250" i="5"/>
  <c r="C250" i="5"/>
  <c r="B250" i="5"/>
  <c r="E249" i="5"/>
  <c r="C249" i="5"/>
  <c r="B249" i="5"/>
  <c r="E240" i="5"/>
  <c r="E241" i="5"/>
  <c r="E242" i="5"/>
  <c r="E243" i="5"/>
  <c r="E244" i="5"/>
  <c r="E245" i="5"/>
  <c r="E246" i="5"/>
  <c r="F246" i="5"/>
  <c r="B228" i="5"/>
  <c r="B230" i="5"/>
  <c r="C228" i="5"/>
  <c r="C230" i="5"/>
  <c r="D228" i="5"/>
  <c r="D230" i="5"/>
  <c r="E230" i="5"/>
  <c r="E229" i="5"/>
  <c r="E220" i="5"/>
  <c r="E221" i="5"/>
  <c r="E232" i="5"/>
  <c r="D232" i="5"/>
  <c r="C232" i="5"/>
  <c r="B232" i="5"/>
  <c r="E231" i="5"/>
  <c r="C231" i="5"/>
  <c r="B231" i="5"/>
  <c r="E222" i="5"/>
  <c r="E223" i="5"/>
  <c r="E224" i="5"/>
  <c r="E225" i="5"/>
  <c r="E226" i="5"/>
  <c r="E227" i="5"/>
  <c r="E228" i="5"/>
  <c r="F228" i="5"/>
  <c r="B210" i="5"/>
  <c r="B212" i="5"/>
  <c r="C210" i="5"/>
  <c r="C212" i="5"/>
  <c r="D210" i="5"/>
  <c r="D212" i="5"/>
  <c r="E212" i="5"/>
  <c r="E211" i="5"/>
  <c r="E202" i="5"/>
  <c r="E203" i="5"/>
  <c r="E214" i="5"/>
  <c r="D214" i="5"/>
  <c r="C214" i="5"/>
  <c r="B214" i="5"/>
  <c r="E213" i="5"/>
  <c r="C213" i="5"/>
  <c r="B213" i="5"/>
  <c r="E204" i="5"/>
  <c r="E205" i="5"/>
  <c r="E206" i="5"/>
  <c r="E207" i="5"/>
  <c r="E208" i="5"/>
  <c r="E209" i="5"/>
  <c r="E210" i="5"/>
  <c r="F210" i="5"/>
  <c r="B192" i="5"/>
  <c r="B194" i="5"/>
  <c r="C192" i="5"/>
  <c r="C194" i="5"/>
  <c r="D192" i="5"/>
  <c r="D194" i="5"/>
  <c r="E194" i="5"/>
  <c r="E193" i="5"/>
  <c r="E184" i="5"/>
  <c r="E185" i="5"/>
  <c r="E196" i="5"/>
  <c r="D196" i="5"/>
  <c r="C196" i="5"/>
  <c r="B196" i="5"/>
  <c r="E195" i="5"/>
  <c r="C195" i="5"/>
  <c r="B195" i="5"/>
  <c r="E186" i="5"/>
  <c r="E187" i="5"/>
  <c r="E188" i="5"/>
  <c r="E189" i="5"/>
  <c r="E190" i="5"/>
  <c r="E191" i="5"/>
  <c r="E192" i="5"/>
  <c r="F192" i="5"/>
  <c r="B174" i="5"/>
  <c r="B176" i="5"/>
  <c r="C174" i="5"/>
  <c r="C176" i="5"/>
  <c r="D174" i="5"/>
  <c r="D176" i="5"/>
  <c r="E176" i="5"/>
  <c r="E175" i="5"/>
  <c r="E166" i="5"/>
  <c r="E167" i="5"/>
  <c r="E178" i="5"/>
  <c r="D178" i="5"/>
  <c r="C178" i="5"/>
  <c r="B178" i="5"/>
  <c r="E177" i="5"/>
  <c r="C177" i="5"/>
  <c r="B177" i="5"/>
  <c r="E168" i="5"/>
  <c r="E169" i="5"/>
  <c r="E170" i="5"/>
  <c r="E171" i="5"/>
  <c r="E172" i="5"/>
  <c r="E173" i="5"/>
  <c r="E174" i="5"/>
  <c r="F174" i="5"/>
  <c r="B156" i="5"/>
  <c r="B158" i="5"/>
  <c r="C156" i="5"/>
  <c r="S159" i="5"/>
  <c r="D156" i="5"/>
  <c r="D158" i="5"/>
  <c r="E157" i="5"/>
  <c r="E148" i="5"/>
  <c r="E149" i="5"/>
  <c r="D160" i="5"/>
  <c r="C160" i="5"/>
  <c r="B160" i="5"/>
  <c r="B159" i="5"/>
  <c r="E150" i="5"/>
  <c r="Q150" i="5"/>
  <c r="E151" i="5"/>
  <c r="Q151" i="5"/>
  <c r="E152" i="5"/>
  <c r="Q152" i="5"/>
  <c r="E153" i="5"/>
  <c r="Q153" i="5"/>
  <c r="E154" i="5"/>
  <c r="E155" i="5"/>
  <c r="F156" i="5"/>
  <c r="B138" i="5"/>
  <c r="B140" i="5"/>
  <c r="C138" i="5"/>
  <c r="S141" i="5"/>
  <c r="C140" i="5"/>
  <c r="E140" i="5"/>
  <c r="D138" i="5"/>
  <c r="D140" i="5"/>
  <c r="E139" i="5"/>
  <c r="E130" i="5"/>
  <c r="E131" i="5"/>
  <c r="E142" i="5"/>
  <c r="D142" i="5"/>
  <c r="C142" i="5"/>
  <c r="B142" i="5"/>
  <c r="B141" i="5"/>
  <c r="E132" i="5"/>
  <c r="E133" i="5"/>
  <c r="E134" i="5"/>
  <c r="E135" i="5"/>
  <c r="Q135" i="5"/>
  <c r="E136" i="5"/>
  <c r="E137" i="5"/>
  <c r="F138" i="5"/>
  <c r="B120" i="5"/>
  <c r="B122" i="5"/>
  <c r="C120" i="5"/>
  <c r="C122" i="5"/>
  <c r="D120" i="5"/>
  <c r="D122" i="5"/>
  <c r="E122" i="5"/>
  <c r="E121" i="5"/>
  <c r="E112" i="5"/>
  <c r="E113" i="5"/>
  <c r="E124" i="5"/>
  <c r="D124" i="5"/>
  <c r="C124" i="5"/>
  <c r="B124" i="5"/>
  <c r="E123" i="5"/>
  <c r="C123" i="5"/>
  <c r="B123" i="5"/>
  <c r="E114" i="5"/>
  <c r="E115" i="5"/>
  <c r="E116" i="5"/>
  <c r="E117" i="5"/>
  <c r="E118" i="5"/>
  <c r="E119" i="5"/>
  <c r="E120" i="5"/>
  <c r="F120" i="5"/>
  <c r="B102" i="5"/>
  <c r="B104" i="5"/>
  <c r="C102" i="5"/>
  <c r="C104" i="5"/>
  <c r="D102" i="5"/>
  <c r="D104" i="5"/>
  <c r="E104" i="5"/>
  <c r="E103" i="5"/>
  <c r="E94" i="5"/>
  <c r="E95" i="5"/>
  <c r="E106" i="5"/>
  <c r="D106" i="5"/>
  <c r="C106" i="5"/>
  <c r="B106" i="5"/>
  <c r="E105" i="5"/>
  <c r="C105" i="5"/>
  <c r="B105" i="5"/>
  <c r="E96" i="5"/>
  <c r="E97" i="5"/>
  <c r="E98" i="5"/>
  <c r="E99" i="5"/>
  <c r="E100" i="5"/>
  <c r="E101" i="5"/>
  <c r="E102" i="5"/>
  <c r="F102" i="5"/>
  <c r="B84" i="5"/>
  <c r="B86" i="5"/>
  <c r="C84" i="5"/>
  <c r="C86" i="5"/>
  <c r="D84" i="5"/>
  <c r="D86" i="5"/>
  <c r="E86" i="5"/>
  <c r="E85" i="5"/>
  <c r="E76" i="5"/>
  <c r="E77" i="5"/>
  <c r="E88" i="5"/>
  <c r="D88" i="5"/>
  <c r="C88" i="5"/>
  <c r="B88" i="5"/>
  <c r="E87" i="5"/>
  <c r="C87" i="5"/>
  <c r="B87" i="5"/>
  <c r="E78" i="5"/>
  <c r="E79" i="5"/>
  <c r="E80" i="5"/>
  <c r="E81" i="5"/>
  <c r="E82" i="5"/>
  <c r="E83" i="5"/>
  <c r="E84" i="5"/>
  <c r="F84" i="5"/>
  <c r="E58" i="5"/>
  <c r="E59" i="5"/>
  <c r="E60" i="5"/>
  <c r="E61" i="5"/>
  <c r="E62" i="5"/>
  <c r="E63" i="5"/>
  <c r="E64" i="5"/>
  <c r="E65" i="5"/>
  <c r="E66" i="5"/>
  <c r="E67" i="5"/>
  <c r="E68" i="5"/>
  <c r="E70" i="5"/>
  <c r="D70" i="5"/>
  <c r="C70" i="5"/>
  <c r="B70" i="5"/>
  <c r="B66" i="5"/>
  <c r="B68" i="5"/>
  <c r="E69" i="5"/>
  <c r="C66" i="5"/>
  <c r="C69" i="5"/>
  <c r="B69" i="5"/>
  <c r="D66" i="5"/>
  <c r="D68" i="5"/>
  <c r="C68" i="5"/>
  <c r="F66" i="5"/>
  <c r="E40" i="5"/>
  <c r="E41" i="5"/>
  <c r="E42" i="5"/>
  <c r="E43" i="5"/>
  <c r="E44" i="5"/>
  <c r="E45" i="5"/>
  <c r="E46" i="5"/>
  <c r="E47" i="5"/>
  <c r="E48" i="5"/>
  <c r="E49" i="5"/>
  <c r="E50" i="5"/>
  <c r="E52" i="5"/>
  <c r="D52" i="5"/>
  <c r="C52" i="5"/>
  <c r="B52" i="5"/>
  <c r="B48" i="5"/>
  <c r="B50" i="5"/>
  <c r="E51" i="5"/>
  <c r="C48" i="5"/>
  <c r="C51" i="5"/>
  <c r="B51" i="5"/>
  <c r="D48" i="5"/>
  <c r="D50" i="5"/>
  <c r="C50" i="5"/>
  <c r="F48" i="5"/>
  <c r="E22" i="5"/>
  <c r="E23" i="5"/>
  <c r="E24" i="5"/>
  <c r="E25" i="5"/>
  <c r="E26" i="5"/>
  <c r="E27" i="5"/>
  <c r="E28" i="5"/>
  <c r="E29" i="5"/>
  <c r="E30" i="5"/>
  <c r="E31" i="5"/>
  <c r="E32" i="5"/>
  <c r="E34" i="5"/>
  <c r="D34" i="5"/>
  <c r="C34" i="5"/>
  <c r="B34" i="5"/>
  <c r="B30" i="5"/>
  <c r="B32" i="5"/>
  <c r="E33" i="5"/>
  <c r="C30" i="5"/>
  <c r="C33" i="5"/>
  <c r="B33" i="5"/>
  <c r="D30" i="5"/>
  <c r="D32" i="5"/>
  <c r="C32" i="5"/>
  <c r="F30" i="5"/>
  <c r="E15" i="5"/>
  <c r="F6" i="5"/>
  <c r="F7" i="5"/>
  <c r="F14" i="5"/>
  <c r="E6" i="5"/>
  <c r="E9" i="5"/>
  <c r="E12" i="5"/>
  <c r="E13" i="5"/>
  <c r="C159" i="5"/>
  <c r="E14" i="5"/>
  <c r="C158" i="5"/>
  <c r="E158" i="5"/>
  <c r="Q149" i="5"/>
  <c r="R149" i="5"/>
  <c r="E156" i="5"/>
  <c r="Q156" i="5"/>
  <c r="E160" i="5"/>
  <c r="C14" i="5"/>
  <c r="C16" i="5"/>
  <c r="E16" i="5"/>
  <c r="R215" i="5"/>
  <c r="U215" i="5"/>
  <c r="Q140" i="5"/>
  <c r="E141" i="5"/>
  <c r="E138" i="5"/>
  <c r="Q138" i="5"/>
  <c r="C141" i="5"/>
  <c r="Q158" i="5"/>
  <c r="E159" i="5"/>
  <c r="R413" i="5"/>
  <c r="U413" i="5"/>
  <c r="R179" i="5"/>
  <c r="U179" i="5"/>
  <c r="R395" i="5"/>
  <c r="U395" i="5"/>
  <c r="R71" i="5"/>
  <c r="U71" i="5"/>
  <c r="R287" i="5"/>
  <c r="U287" i="5"/>
  <c r="R143" i="5"/>
  <c r="U143" i="5"/>
  <c r="R377" i="5"/>
  <c r="U377" i="5"/>
  <c r="R305" i="5"/>
  <c r="U305" i="5"/>
  <c r="R89" i="5"/>
  <c r="U89" i="5"/>
  <c r="R233" i="5"/>
  <c r="U233" i="5"/>
  <c r="R197" i="5"/>
  <c r="U197" i="5"/>
  <c r="R341" i="5"/>
  <c r="U341" i="5"/>
  <c r="R269" i="5"/>
  <c r="U269" i="5"/>
  <c r="R35" i="5"/>
  <c r="U35" i="5"/>
  <c r="R107" i="5"/>
  <c r="U107" i="5"/>
  <c r="R125" i="5"/>
  <c r="U125" i="5"/>
  <c r="R323" i="5"/>
  <c r="U323" i="5"/>
  <c r="R251" i="5"/>
  <c r="U251" i="5"/>
  <c r="R359" i="5"/>
  <c r="U359" i="5"/>
  <c r="R431" i="5"/>
  <c r="U431" i="5"/>
  <c r="R53" i="5"/>
  <c r="U53" i="5"/>
  <c r="R161" i="5"/>
  <c r="U161" i="5"/>
  <c r="T2" i="5"/>
</calcChain>
</file>

<file path=xl/comments1.xml><?xml version="1.0" encoding="utf-8"?>
<comments xmlns="http://schemas.openxmlformats.org/spreadsheetml/2006/main">
  <authors>
    <author>Forfatter</author>
  </authors>
  <commentList>
    <comment ref="A6" authorId="0" shapeId="0">
      <text>
        <r>
          <rPr>
            <b/>
            <sz val="8"/>
            <color indexed="81"/>
            <rFont val="Tahoma"/>
            <family val="2"/>
          </rPr>
          <t>Navn på arbejds-pakke, samt alle deltagere i denne.</t>
        </r>
      </text>
    </comment>
    <comment ref="A15" authorId="0" shapeId="0">
      <text>
        <r>
          <rPr>
            <b/>
            <sz val="8"/>
            <color indexed="81"/>
            <rFont val="Tahoma"/>
            <family val="2"/>
          </rPr>
          <t>Navn på arbejds-pakke, samt alle deltagere i denne.</t>
        </r>
      </text>
    </comment>
    <comment ref="A20" authorId="0" shapeId="0">
      <text>
        <r>
          <rPr>
            <b/>
            <sz val="8"/>
            <color indexed="81"/>
            <rFont val="Tahoma"/>
            <family val="2"/>
          </rPr>
          <t>Navn på arbejds-pakke, samt alle deltagere i denne.</t>
        </r>
      </text>
    </comment>
    <comment ref="A26" authorId="0" shapeId="0">
      <text>
        <r>
          <rPr>
            <b/>
            <sz val="8"/>
            <color indexed="81"/>
            <rFont val="Tahoma"/>
            <family val="2"/>
          </rPr>
          <t>Navn på arbejds-pakke, samt alle deltagere i denne.</t>
        </r>
      </text>
    </comment>
    <comment ref="A31" authorId="0" shapeId="0">
      <text>
        <r>
          <rPr>
            <b/>
            <sz val="8"/>
            <color indexed="81"/>
            <rFont val="Tahoma"/>
            <family val="2"/>
          </rPr>
          <t>Navn på arbejds-pakke, samt alle deltagere i denne.</t>
        </r>
      </text>
    </comment>
  </commentList>
</comments>
</file>

<file path=xl/sharedStrings.xml><?xml version="1.0" encoding="utf-8"?>
<sst xmlns="http://schemas.openxmlformats.org/spreadsheetml/2006/main" count="858" uniqueCount="168">
  <si>
    <t>I alt</t>
  </si>
  <si>
    <t>VIP</t>
  </si>
  <si>
    <t>TAP</t>
  </si>
  <si>
    <t>Andet</t>
  </si>
  <si>
    <t>OH</t>
  </si>
  <si>
    <t>Scrap-værdi</t>
  </si>
  <si>
    <t>Egenfinansiering</t>
  </si>
  <si>
    <t>Anden offentlig</t>
  </si>
  <si>
    <t>Apperatur/udstyr</t>
  </si>
  <si>
    <t>Øvrige aktiviteter</t>
  </si>
  <si>
    <t>Ekstern bistand</t>
  </si>
  <si>
    <t>AP 2</t>
  </si>
  <si>
    <t>AP 3</t>
  </si>
  <si>
    <t>AP 5</t>
  </si>
  <si>
    <t>Okt</t>
  </si>
  <si>
    <t>Apr</t>
  </si>
  <si>
    <t>Jul</t>
  </si>
  <si>
    <t>Jan</t>
  </si>
  <si>
    <t xml:space="preserve">Jul </t>
  </si>
  <si>
    <t>Samlet timetal:</t>
  </si>
  <si>
    <t>Samlet budget:</t>
  </si>
  <si>
    <t>AP 4</t>
  </si>
  <si>
    <t>%sats off. Virk.</t>
  </si>
  <si>
    <t>%sat privat Virk.</t>
  </si>
  <si>
    <t>Antal timer</t>
  </si>
  <si>
    <t>Evt. indtægter</t>
  </si>
  <si>
    <t>1.2</t>
  </si>
  <si>
    <t>1.3</t>
  </si>
  <si>
    <t>2.1</t>
  </si>
  <si>
    <t>2.2</t>
  </si>
  <si>
    <t>2.3</t>
  </si>
  <si>
    <t>3.1</t>
  </si>
  <si>
    <t>3.2</t>
  </si>
  <si>
    <t>3.3</t>
  </si>
  <si>
    <t>3.4</t>
  </si>
  <si>
    <t>4.1</t>
  </si>
  <si>
    <t>4.2</t>
  </si>
  <si>
    <t>4.3</t>
  </si>
  <si>
    <t>5.1</t>
  </si>
  <si>
    <t>5.2</t>
  </si>
  <si>
    <t>5.3</t>
  </si>
  <si>
    <t>Aktivitetstype (F/U/D)</t>
  </si>
  <si>
    <t>Totalt budget:</t>
  </si>
  <si>
    <t>AP budget</t>
  </si>
  <si>
    <t>Eksempel på Gantt Diagram</t>
  </si>
  <si>
    <t>Videnskabelig produktion</t>
  </si>
  <si>
    <t>FV1</t>
  </si>
  <si>
    <t>FV2</t>
  </si>
  <si>
    <t>FV3</t>
  </si>
  <si>
    <t>FV4</t>
  </si>
  <si>
    <t>FV5</t>
  </si>
  <si>
    <t>Kommercialisering og anvendelse</t>
  </si>
  <si>
    <t>Patenter</t>
  </si>
  <si>
    <t>FK1</t>
  </si>
  <si>
    <t>FK2</t>
  </si>
  <si>
    <t>FK3</t>
  </si>
  <si>
    <t>FS1</t>
  </si>
  <si>
    <t>FS2</t>
  </si>
  <si>
    <t>Kommunikation og formidling</t>
  </si>
  <si>
    <t>Internationalt tidsskrift (peer reviewed)</t>
  </si>
  <si>
    <t>Dansk tidsskrift</t>
  </si>
  <si>
    <t>Proceedings og working papers</t>
  </si>
  <si>
    <t>Forskningsrapport</t>
  </si>
  <si>
    <t>Konferenceindlæg</t>
  </si>
  <si>
    <t>Strategisk metodeudvikling og myndighedsprocedure</t>
  </si>
  <si>
    <t>Anden form for kommercialisering</t>
  </si>
  <si>
    <t xml:space="preserve">Softwareprogrammer </t>
  </si>
  <si>
    <t>Intern anvendelse</t>
  </si>
  <si>
    <t>Ekstern anvendelse</t>
  </si>
  <si>
    <t>Større udredninger og analyser, typisk over 50 sider</t>
  </si>
  <si>
    <t>Mindre udredninger/ notater</t>
  </si>
  <si>
    <t>Artikler i fagtidsskrifter og fagspecifikke aviser</t>
  </si>
  <si>
    <t>Temanumre i forbindelse med projekt</t>
  </si>
  <si>
    <t>Temamøder / Workshop / Møder / Åbent hus arrangementer</t>
  </si>
  <si>
    <t>Potentielle udviklingsarbejder konkretiserede</t>
  </si>
  <si>
    <t>Analyser, udredninger, strategier udarbejdet</t>
  </si>
  <si>
    <t>Mindre udredninger/ notater udarbejdet</t>
  </si>
  <si>
    <t>Kronikker, avisinterview, debatartikler</t>
  </si>
  <si>
    <t>Artikler i fagtidsskrifter eller fagspecifikke aviser</t>
  </si>
  <si>
    <t>Nyhedsbreve</t>
  </si>
  <si>
    <t>Temamøder / Workshop / Møder</t>
  </si>
  <si>
    <t>Hjemmesider tilknyttet til netværket/partnerskabet</t>
  </si>
  <si>
    <t>Andet (beskrives særskilt)</t>
  </si>
  <si>
    <t>-           Nyhedsundersøgelse</t>
  </si>
  <si>
    <t>-           Indsendt ansøgning</t>
  </si>
  <si>
    <t>-           Godkendelse af patent</t>
  </si>
  <si>
    <t>-           Indgået aftale om kommerciel anvendelse</t>
  </si>
  <si>
    <t>UN1</t>
  </si>
  <si>
    <t>UN2</t>
  </si>
  <si>
    <t>UN3</t>
  </si>
  <si>
    <t>UN4</t>
  </si>
  <si>
    <t>UN5</t>
  </si>
  <si>
    <t>UN6</t>
  </si>
  <si>
    <t>UN7</t>
  </si>
  <si>
    <t>UN8</t>
  </si>
  <si>
    <t>UN9</t>
  </si>
  <si>
    <t>Liste over leveringstyper til brug ved udfyldelse af gantt diagram til netværksprojekter</t>
  </si>
  <si>
    <t>ANVENDELSESORIENTERET FORSKNING</t>
  </si>
  <si>
    <t>Nye produkter processer m.v.</t>
  </si>
  <si>
    <t>Nye eller væsentligt forbedredret produkt</t>
  </si>
  <si>
    <t>Nye eller væsentligt forbedredret produktionsproces</t>
  </si>
  <si>
    <t>Nye koncepter m.v.</t>
  </si>
  <si>
    <t>Prototyper</t>
  </si>
  <si>
    <t>Pilotanlæg</t>
  </si>
  <si>
    <t>UP1</t>
  </si>
  <si>
    <t>UP2</t>
  </si>
  <si>
    <t>UP3</t>
  </si>
  <si>
    <t>UP4</t>
  </si>
  <si>
    <t>UP5</t>
  </si>
  <si>
    <t>Varemærkebeskyttelse</t>
  </si>
  <si>
    <t>Certificering/test (ikke lovkrævet)</t>
  </si>
  <si>
    <t>Anden form for kommercialisering, herunder ændringer i tekniske standarder, ændringer i rådgivningstandarder m.v.</t>
  </si>
  <si>
    <t>UK1</t>
  </si>
  <si>
    <t>UK2</t>
  </si>
  <si>
    <t>UK3</t>
  </si>
  <si>
    <t>UK4</t>
  </si>
  <si>
    <t>US1</t>
  </si>
  <si>
    <t>US2</t>
  </si>
  <si>
    <t>Tekniske manualer, factsheets og lign.</t>
  </si>
  <si>
    <t>Praktiske forsøg</t>
  </si>
  <si>
    <t>Temamøder / Workshop / Åbent hus arrangementer</t>
  </si>
  <si>
    <t>UDVIKLING</t>
  </si>
  <si>
    <t>UF1</t>
  </si>
  <si>
    <t>UF2</t>
  </si>
  <si>
    <t>UF3</t>
  </si>
  <si>
    <t>UF4</t>
  </si>
  <si>
    <t>UF5</t>
  </si>
  <si>
    <t>DEMONSTRATION</t>
  </si>
  <si>
    <t>DF1</t>
  </si>
  <si>
    <t>DF2</t>
  </si>
  <si>
    <t>DF3</t>
  </si>
  <si>
    <t>DF4</t>
  </si>
  <si>
    <t>I alt uden OH</t>
  </si>
  <si>
    <t>FF1</t>
  </si>
  <si>
    <t>FF2</t>
  </si>
  <si>
    <t>FF3</t>
  </si>
  <si>
    <t>FF4</t>
  </si>
  <si>
    <t>FF5</t>
  </si>
  <si>
    <t>De felter der er markeret med grønt bliver udfyldt automatisk.</t>
  </si>
  <si>
    <t>Projektets totalbudget udfyldes automatisk</t>
  </si>
  <si>
    <t>Virksomhedsnavn:</t>
  </si>
  <si>
    <t>Aktivitetstype:</t>
  </si>
  <si>
    <t>Beregnet tilskudsprocent:</t>
  </si>
  <si>
    <t>Ansøgt tilskudsprocent:</t>
  </si>
  <si>
    <t>Virksomhedsstørrelse:</t>
  </si>
  <si>
    <t xml:space="preserve">1.1 </t>
  </si>
  <si>
    <t>NaturErhvervstyrelsen</t>
  </si>
  <si>
    <t>Involverede projektdeltagere</t>
  </si>
  <si>
    <t>AP 1: Navn på AP1</t>
  </si>
  <si>
    <t>Milepæle:</t>
  </si>
  <si>
    <t>Mv.</t>
  </si>
  <si>
    <t>M1.1:</t>
  </si>
  <si>
    <t>Total</t>
  </si>
  <si>
    <t>M 1.2:</t>
  </si>
  <si>
    <t>Rev. Juni 2014</t>
  </si>
  <si>
    <t>Total timetal:</t>
  </si>
  <si>
    <t xml:space="preserve"> og leveringtype, se faneblad 3</t>
  </si>
  <si>
    <t>Rev. dec. 2014</t>
  </si>
  <si>
    <t>Liste over leveringstyper til brug ved udfyldelse af gantt diagram til udviklings- og demonstrationsprojekter</t>
  </si>
  <si>
    <t>Liste over leveringstyper</t>
  </si>
  <si>
    <t>Rev. dec 2014</t>
  </si>
  <si>
    <t>Egen</t>
  </si>
  <si>
    <t>Timeløn</t>
  </si>
  <si>
    <t>%sats af projektbud.</t>
  </si>
  <si>
    <t xml:space="preserve">Projekttitel: </t>
  </si>
  <si>
    <t>Prop</t>
  </si>
  <si>
    <t>Naer</t>
  </si>
  <si>
    <t>Anden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</si>
</sst>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3" formatCode="_ * #,##0.00_ ;_ * \-#,##0.00_ ;_ * &quot;-&quot;??_ ;_ @_ "/>
    <numFmt numFmtId="164" formatCode="_(* #,##0_);_(* \(#,##0\);_(* &quot;-&quot;??_);_(@_)"/>
    <numFmt numFmtId="165" formatCode="#,##0_ ;[Red]\-#,##0\ "/>
    <numFmt numFmtId="166" formatCode="_(* #,##0.0_);_(* \(#,##0.0\);_(* &quot;-&quot;??_);_(@_)"/>
    <numFmt numFmtId="167" formatCode="0.0"/>
    <numFmt numFmtId="168" formatCode="_ * #,##0_ ;_ * \-#,##0_ ;_ * &quot;-&quot;??_ ;_ @_ "/>
  </numFmts>
  <fonts count="25" x14ac:knownFonts="1">
    <font>
      <sz val="11"/>
      <color theme="1"/>
      <name val="Arial"/>
      <family val="2"/>
      <scheme val="minor"/>
    </font>
    <font>
      <sz val="11"/>
      <color indexed="8"/>
      <name val="Calibri"/>
      <family val="2"/>
    </font>
    <font>
      <b/>
      <sz val="8"/>
      <color indexed="81"/>
      <name val="Tahoma"/>
      <family val="2"/>
    </font>
    <font>
      <b/>
      <sz val="11"/>
      <color theme="1"/>
      <name val="Arial"/>
      <family val="2"/>
      <scheme val="minor"/>
    </font>
    <font>
      <b/>
      <sz val="11"/>
      <color rgb="FFFF0000"/>
      <name val="Arial"/>
      <family val="2"/>
      <scheme val="minor"/>
    </font>
    <font>
      <sz val="7"/>
      <color theme="1"/>
      <name val="Arial"/>
      <family val="2"/>
      <scheme val="minor"/>
    </font>
    <font>
      <sz val="8"/>
      <color rgb="FF000000"/>
      <name val="Segoe UI"/>
      <family val="2"/>
    </font>
    <font>
      <b/>
      <sz val="11"/>
      <color theme="0"/>
      <name val="Arial"/>
      <family val="2"/>
      <scheme val="minor"/>
    </font>
    <font>
      <sz val="11"/>
      <color theme="0"/>
      <name val="Arial"/>
      <family val="2"/>
      <scheme val="minor"/>
    </font>
    <font>
      <b/>
      <sz val="12"/>
      <color theme="0"/>
      <name val="Arial"/>
      <family val="2"/>
      <scheme val="minor"/>
    </font>
    <font>
      <b/>
      <sz val="14"/>
      <color theme="0"/>
      <name val="Arial"/>
      <family val="2"/>
      <scheme val="minor"/>
    </font>
    <font>
      <b/>
      <sz val="14"/>
      <color indexed="8"/>
      <name val="Arial"/>
      <family val="2"/>
      <scheme val="minor"/>
    </font>
    <font>
      <b/>
      <sz val="11"/>
      <color indexed="8"/>
      <name val="Arial"/>
      <family val="2"/>
      <scheme val="minor"/>
    </font>
    <font>
      <b/>
      <sz val="11"/>
      <name val="Arial"/>
      <family val="2"/>
      <scheme val="minor"/>
    </font>
    <font>
      <sz val="11"/>
      <color indexed="10"/>
      <name val="Arial"/>
      <family val="2"/>
      <scheme val="minor"/>
    </font>
    <font>
      <sz val="11"/>
      <color indexed="8"/>
      <name val="Arial"/>
      <family val="2"/>
      <scheme val="minor"/>
    </font>
    <font>
      <sz val="11"/>
      <color indexed="9"/>
      <name val="Arial"/>
      <family val="2"/>
      <scheme val="minor"/>
    </font>
    <font>
      <sz val="11"/>
      <name val="Arial"/>
      <family val="2"/>
      <scheme val="minor"/>
    </font>
    <font>
      <b/>
      <sz val="11"/>
      <color indexed="23"/>
      <name val="Arial"/>
      <family val="2"/>
      <scheme val="minor"/>
    </font>
    <font>
      <b/>
      <sz val="11"/>
      <color indexed="9"/>
      <name val="Arial"/>
      <family val="2"/>
      <scheme val="minor"/>
    </font>
    <font>
      <sz val="11"/>
      <color indexed="8"/>
      <name val="Arial"/>
      <family val="2"/>
      <scheme val="major"/>
    </font>
    <font>
      <sz val="11"/>
      <color rgb="FFFF0000"/>
      <name val="Arial"/>
      <family val="2"/>
      <scheme val="minor"/>
    </font>
    <font>
      <i/>
      <sz val="11"/>
      <color theme="1"/>
      <name val="Arial"/>
      <family val="2"/>
      <scheme val="minor"/>
    </font>
    <font>
      <b/>
      <sz val="11"/>
      <name val="Calibri"/>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theme="7"/>
        <bgColor indexed="64"/>
      </patternFill>
    </fill>
    <fill>
      <patternFill patternType="solid">
        <fgColor theme="9"/>
        <bgColor indexed="64"/>
      </patternFill>
    </fill>
  </fills>
  <borders count="28">
    <border>
      <left/>
      <right/>
      <top/>
      <bottom/>
      <diagonal/>
    </border>
    <border>
      <left/>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3" fillId="0" borderId="16" xfId="0" applyFont="1" applyBorder="1" applyProtection="1">
      <protection locked="0"/>
    </xf>
    <xf numFmtId="0" fontId="3" fillId="0" borderId="0" xfId="0" applyFont="1" applyBorder="1" applyProtection="1">
      <protection locked="0"/>
    </xf>
    <xf numFmtId="0" fontId="4" fillId="0" borderId="0" xfId="0" applyFont="1"/>
    <xf numFmtId="0" fontId="5" fillId="0" borderId="0" xfId="0" applyFont="1" applyBorder="1"/>
    <xf numFmtId="0" fontId="3" fillId="2" borderId="2" xfId="0" applyFont="1" applyFill="1" applyBorder="1"/>
    <xf numFmtId="0" fontId="3" fillId="2" borderId="6" xfId="0" applyFont="1" applyFill="1" applyBorder="1"/>
    <xf numFmtId="0" fontId="3" fillId="2" borderId="3" xfId="0" applyFont="1" applyFill="1" applyBorder="1"/>
    <xf numFmtId="0" fontId="3" fillId="0" borderId="5" xfId="0" applyFont="1" applyBorder="1" applyAlignment="1">
      <alignment horizontal="center"/>
    </xf>
    <xf numFmtId="0" fontId="0" fillId="0" borderId="0" xfId="0" applyFont="1" applyBorder="1"/>
    <xf numFmtId="0" fontId="0" fillId="0" borderId="0" xfId="0" applyFont="1"/>
    <xf numFmtId="0" fontId="0" fillId="0" borderId="5" xfId="0" applyFont="1" applyBorder="1"/>
    <xf numFmtId="0" fontId="0" fillId="2" borderId="5" xfId="0" applyFont="1" applyFill="1" applyBorder="1"/>
    <xf numFmtId="0" fontId="0" fillId="2" borderId="0" xfId="0" applyFont="1" applyFill="1" applyBorder="1"/>
    <xf numFmtId="0" fontId="0" fillId="2" borderId="3" xfId="0" applyFont="1" applyFill="1" applyBorder="1"/>
    <xf numFmtId="0" fontId="0" fillId="2" borderId="4" xfId="0" applyFont="1" applyFill="1" applyBorder="1"/>
    <xf numFmtId="0" fontId="0" fillId="2" borderId="1" xfId="0" applyFont="1" applyFill="1" applyBorder="1"/>
    <xf numFmtId="0" fontId="0" fillId="2" borderId="6" xfId="0" applyFont="1" applyFill="1" applyBorder="1"/>
    <xf numFmtId="0" fontId="0" fillId="2" borderId="2" xfId="0" applyFont="1" applyFill="1" applyBorder="1"/>
    <xf numFmtId="0" fontId="0" fillId="0" borderId="2" xfId="0" applyFont="1" applyBorder="1"/>
    <xf numFmtId="0" fontId="0" fillId="2" borderId="7" xfId="0" applyFont="1" applyFill="1" applyBorder="1"/>
    <xf numFmtId="0" fontId="0" fillId="0" borderId="1" xfId="0" applyFont="1" applyFill="1" applyBorder="1"/>
    <xf numFmtId="0" fontId="0" fillId="0" borderId="0" xfId="0" applyFont="1" applyFill="1" applyBorder="1"/>
    <xf numFmtId="0" fontId="9" fillId="4" borderId="4" xfId="0" applyFont="1" applyFill="1" applyBorder="1"/>
    <xf numFmtId="0" fontId="10" fillId="4" borderId="4" xfId="0" applyFont="1" applyFill="1" applyBorder="1" applyAlignment="1">
      <alignment horizontal="center"/>
    </xf>
    <xf numFmtId="0" fontId="11" fillId="0" borderId="0" xfId="0" applyFont="1" applyFill="1" applyBorder="1" applyAlignment="1">
      <alignment horizontal="center"/>
    </xf>
    <xf numFmtId="0" fontId="12" fillId="0" borderId="5" xfId="0" applyFont="1" applyBorder="1" applyAlignment="1">
      <alignment horizontal="right"/>
    </xf>
    <xf numFmtId="0" fontId="12" fillId="0" borderId="8" xfId="0" applyFont="1" applyBorder="1" applyAlignment="1">
      <alignment horizontal="center"/>
    </xf>
    <xf numFmtId="0" fontId="7" fillId="4" borderId="0" xfId="0" applyFont="1" applyFill="1" applyBorder="1"/>
    <xf numFmtId="0" fontId="7" fillId="4" borderId="17" xfId="0" applyFont="1" applyFill="1" applyBorder="1"/>
    <xf numFmtId="0" fontId="7" fillId="4" borderId="15" xfId="0" applyFont="1" applyFill="1" applyBorder="1"/>
    <xf numFmtId="0" fontId="7" fillId="4" borderId="18" xfId="0" applyFont="1" applyFill="1" applyBorder="1"/>
    <xf numFmtId="0" fontId="12" fillId="2" borderId="2" xfId="0" applyFont="1" applyFill="1" applyBorder="1" applyAlignment="1">
      <alignment horizontal="center" wrapText="1"/>
    </xf>
    <xf numFmtId="0" fontId="12" fillId="0" borderId="2" xfId="0" applyFont="1" applyBorder="1" applyAlignment="1">
      <alignment horizontal="center"/>
    </xf>
    <xf numFmtId="0" fontId="12" fillId="2" borderId="4" xfId="0" applyFont="1" applyFill="1" applyBorder="1"/>
    <xf numFmtId="0" fontId="12" fillId="2" borderId="1" xfId="0" applyFont="1" applyFill="1" applyBorder="1"/>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0" borderId="5" xfId="0" applyFont="1" applyBorder="1"/>
    <xf numFmtId="0" fontId="12" fillId="0" borderId="0" xfId="0" applyFont="1" applyBorder="1"/>
    <xf numFmtId="0" fontId="12" fillId="2" borderId="7" xfId="0" applyFont="1" applyFill="1" applyBorder="1"/>
    <xf numFmtId="0" fontId="12" fillId="2" borderId="3" xfId="0" applyFont="1" applyFill="1" applyBorder="1"/>
    <xf numFmtId="0" fontId="12" fillId="2" borderId="2" xfId="0" applyFont="1" applyFill="1" applyBorder="1"/>
    <xf numFmtId="0" fontId="12" fillId="2" borderId="5" xfId="0" applyFont="1" applyFill="1" applyBorder="1"/>
    <xf numFmtId="0" fontId="7" fillId="4" borderId="0" xfId="0" applyFont="1" applyFill="1"/>
    <xf numFmtId="0" fontId="8" fillId="4" borderId="0" xfId="0" applyFont="1" applyFill="1"/>
    <xf numFmtId="0" fontId="0" fillId="0" borderId="0" xfId="0" applyFont="1" applyFill="1"/>
    <xf numFmtId="0" fontId="12" fillId="3" borderId="8" xfId="0" applyFont="1" applyFill="1" applyBorder="1" applyAlignment="1" applyProtection="1">
      <alignment horizontal="left"/>
      <protection locked="0"/>
    </xf>
    <xf numFmtId="0" fontId="12" fillId="0" borderId="0" xfId="0" applyFont="1" applyAlignment="1" applyProtection="1">
      <alignment horizontal="center"/>
      <protection locked="0"/>
    </xf>
    <xf numFmtId="0" fontId="8" fillId="4" borderId="0" xfId="0" applyFont="1" applyFill="1" applyBorder="1"/>
    <xf numFmtId="0" fontId="0" fillId="0" borderId="10" xfId="0" applyFont="1" applyBorder="1"/>
    <xf numFmtId="0" fontId="13" fillId="0" borderId="10" xfId="0" applyFont="1" applyBorder="1" applyAlignment="1">
      <alignment horizontal="center"/>
    </xf>
    <xf numFmtId="0" fontId="13" fillId="0" borderId="10" xfId="0" applyFont="1" applyFill="1" applyBorder="1" applyAlignment="1">
      <alignment horizontal="center"/>
    </xf>
    <xf numFmtId="0" fontId="8" fillId="4" borderId="12" xfId="0" applyFont="1" applyFill="1" applyBorder="1"/>
    <xf numFmtId="3" fontId="8" fillId="4" borderId="0" xfId="1" applyNumberFormat="1" applyFont="1" applyFill="1" applyProtection="1"/>
    <xf numFmtId="0" fontId="8" fillId="4" borderId="6" xfId="0" applyFont="1" applyFill="1" applyBorder="1"/>
    <xf numFmtId="3" fontId="8" fillId="4" borderId="0" xfId="1" applyNumberFormat="1" applyFont="1" applyFill="1" applyBorder="1" applyProtection="1"/>
    <xf numFmtId="0" fontId="8" fillId="4" borderId="13" xfId="0" applyFont="1" applyFill="1" applyBorder="1"/>
    <xf numFmtId="3" fontId="8" fillId="4" borderId="10" xfId="1" applyNumberFormat="1" applyFont="1" applyFill="1" applyBorder="1" applyProtection="1"/>
    <xf numFmtId="0" fontId="7" fillId="4" borderId="6" xfId="0" applyFont="1" applyFill="1" applyBorder="1"/>
    <xf numFmtId="3" fontId="7" fillId="4" borderId="10" xfId="1" applyNumberFormat="1" applyFont="1" applyFill="1" applyBorder="1" applyProtection="1"/>
    <xf numFmtId="164" fontId="7" fillId="4" borderId="14" xfId="1" applyNumberFormat="1" applyFont="1" applyFill="1" applyBorder="1"/>
    <xf numFmtId="3" fontId="8" fillId="4" borderId="11" xfId="1" applyNumberFormat="1" applyFont="1" applyFill="1" applyBorder="1" applyProtection="1"/>
    <xf numFmtId="3" fontId="7" fillId="4" borderId="12" xfId="1" applyNumberFormat="1" applyFont="1" applyFill="1" applyBorder="1" applyProtection="1"/>
    <xf numFmtId="0" fontId="0" fillId="0" borderId="11" xfId="0" applyFont="1" applyBorder="1"/>
    <xf numFmtId="0" fontId="13" fillId="0" borderId="0" xfId="0" applyFont="1" applyProtection="1"/>
    <xf numFmtId="0" fontId="0" fillId="0" borderId="0" xfId="0" applyFont="1" applyBorder="1" applyProtection="1"/>
    <xf numFmtId="0" fontId="13" fillId="0" borderId="0" xfId="0" applyFont="1" applyBorder="1" applyProtection="1"/>
    <xf numFmtId="0" fontId="13" fillId="0" borderId="15" xfId="0" applyFont="1" applyBorder="1" applyProtection="1">
      <protection locked="0"/>
    </xf>
    <xf numFmtId="0" fontId="0" fillId="0" borderId="0" xfId="0" applyFont="1" applyProtection="1"/>
    <xf numFmtId="3" fontId="0" fillId="0" borderId="0" xfId="1" applyNumberFormat="1" applyFont="1" applyProtection="1">
      <protection locked="0"/>
    </xf>
    <xf numFmtId="3" fontId="7" fillId="4" borderId="0" xfId="1" applyNumberFormat="1" applyFont="1" applyFill="1"/>
    <xf numFmtId="3" fontId="13" fillId="0" borderId="11" xfId="1" applyNumberFormat="1" applyFont="1" applyFill="1" applyBorder="1" applyProtection="1">
      <protection locked="0"/>
    </xf>
    <xf numFmtId="3" fontId="13" fillId="0" borderId="0" xfId="1" applyNumberFormat="1" applyFont="1" applyFill="1" applyBorder="1" applyProtection="1">
      <protection locked="0"/>
    </xf>
    <xf numFmtId="3" fontId="7" fillId="4" borderId="0" xfId="1" applyNumberFormat="1" applyFont="1" applyFill="1" applyBorder="1" applyProtection="1"/>
    <xf numFmtId="165" fontId="14" fillId="0" borderId="0" xfId="1" applyNumberFormat="1" applyFont="1" applyProtection="1">
      <protection locked="0"/>
    </xf>
    <xf numFmtId="3" fontId="0" fillId="0" borderId="10" xfId="1" applyNumberFormat="1" applyFont="1" applyBorder="1" applyProtection="1">
      <protection locked="0"/>
    </xf>
    <xf numFmtId="3" fontId="7" fillId="4" borderId="10" xfId="1" applyNumberFormat="1" applyFont="1" applyFill="1" applyBorder="1"/>
    <xf numFmtId="0" fontId="15" fillId="0" borderId="10" xfId="0" applyFont="1" applyFill="1" applyBorder="1"/>
    <xf numFmtId="164" fontId="7" fillId="4" borderId="11" xfId="1" applyNumberFormat="1" applyFont="1" applyFill="1" applyBorder="1"/>
    <xf numFmtId="0" fontId="8" fillId="0" borderId="0" xfId="0" applyFont="1" applyFill="1" applyBorder="1" applyProtection="1">
      <protection hidden="1"/>
    </xf>
    <xf numFmtId="167" fontId="8" fillId="0" borderId="0" xfId="0" applyNumberFormat="1" applyFont="1" applyProtection="1">
      <protection hidden="1"/>
    </xf>
    <xf numFmtId="1" fontId="13" fillId="0" borderId="0" xfId="0" applyNumberFormat="1" applyFont="1" applyFill="1" applyProtection="1">
      <protection hidden="1"/>
    </xf>
    <xf numFmtId="166" fontId="7" fillId="4" borderId="0" xfId="1" applyNumberFormat="1" applyFont="1" applyFill="1" applyProtection="1">
      <protection hidden="1"/>
    </xf>
    <xf numFmtId="1" fontId="16" fillId="0" borderId="0" xfId="0" applyNumberFormat="1" applyFont="1" applyProtection="1">
      <protection hidden="1"/>
    </xf>
    <xf numFmtId="0" fontId="16" fillId="0" borderId="0" xfId="0" applyFont="1" applyFill="1" applyBorder="1" applyProtection="1">
      <protection hidden="1"/>
    </xf>
    <xf numFmtId="167" fontId="16" fillId="0" borderId="0" xfId="0" applyNumberFormat="1" applyFont="1" applyProtection="1">
      <protection hidden="1"/>
    </xf>
    <xf numFmtId="1" fontId="13" fillId="0" borderId="0" xfId="0" applyNumberFormat="1" applyFont="1" applyProtection="1">
      <protection hidden="1"/>
    </xf>
    <xf numFmtId="1" fontId="0" fillId="0" borderId="0" xfId="0" applyNumberFormat="1" applyFont="1"/>
    <xf numFmtId="0" fontId="13" fillId="0" borderId="0" xfId="0" applyFont="1" applyBorder="1" applyProtection="1">
      <protection locked="0"/>
    </xf>
    <xf numFmtId="0" fontId="13" fillId="0" borderId="10" xfId="0" applyFont="1" applyBorder="1" applyProtection="1"/>
    <xf numFmtId="0" fontId="8" fillId="4" borderId="0" xfId="0" applyFont="1" applyFill="1" applyBorder="1" applyAlignment="1">
      <alignment horizontal="left" vertical="center"/>
    </xf>
    <xf numFmtId="0" fontId="18" fillId="0" borderId="10" xfId="0" applyFont="1" applyBorder="1" applyProtection="1">
      <protection locked="0"/>
    </xf>
    <xf numFmtId="164" fontId="19" fillId="0" borderId="0" xfId="1" applyNumberFormat="1" applyFont="1" applyProtection="1">
      <protection hidden="1"/>
    </xf>
    <xf numFmtId="164" fontId="13" fillId="0" borderId="0" xfId="1" applyNumberFormat="1" applyFont="1"/>
    <xf numFmtId="0" fontId="7" fillId="4" borderId="0" xfId="0" applyFont="1" applyFill="1" applyBorder="1" applyAlignment="1">
      <alignment horizontal="left"/>
    </xf>
    <xf numFmtId="0" fontId="12" fillId="0" borderId="0" xfId="0" applyFont="1"/>
    <xf numFmtId="0" fontId="15" fillId="0" borderId="0" xfId="0" applyFont="1" applyAlignment="1">
      <alignment horizontal="left"/>
    </xf>
    <xf numFmtId="0" fontId="15" fillId="0" borderId="0" xfId="0" applyFont="1"/>
    <xf numFmtId="0" fontId="15" fillId="0" borderId="8" xfId="0" applyFont="1" applyBorder="1" applyAlignment="1">
      <alignment horizontal="left" vertical="top" indent="2"/>
    </xf>
    <xf numFmtId="0" fontId="15" fillId="0" borderId="8" xfId="0" applyFont="1" applyBorder="1" applyAlignment="1">
      <alignment horizontal="left" vertical="top" wrapText="1"/>
    </xf>
    <xf numFmtId="0" fontId="15" fillId="0" borderId="8" xfId="0" applyFont="1" applyBorder="1" applyAlignment="1">
      <alignment horizontal="left" indent="2"/>
    </xf>
    <xf numFmtId="0" fontId="15" fillId="0" borderId="8" xfId="0" applyFont="1" applyBorder="1" applyAlignment="1">
      <alignment horizontal="left" vertical="top" wrapText="1" indent="1"/>
    </xf>
    <xf numFmtId="0" fontId="15" fillId="0" borderId="9" xfId="0" applyFont="1" applyBorder="1" applyAlignment="1">
      <alignment horizontal="left" vertical="top" wrapText="1" indent="1"/>
    </xf>
    <xf numFmtId="0" fontId="15" fillId="0" borderId="3" xfId="0" applyFont="1" applyBorder="1" applyAlignment="1">
      <alignment horizontal="left" vertical="top" wrapText="1" indent="1"/>
    </xf>
    <xf numFmtId="0" fontId="15" fillId="0" borderId="4" xfId="0" applyFont="1" applyBorder="1" applyAlignment="1">
      <alignment horizontal="left" vertical="top" wrapText="1"/>
    </xf>
    <xf numFmtId="0" fontId="15" fillId="0" borderId="5" xfId="0" applyFont="1" applyBorder="1" applyAlignment="1">
      <alignment horizontal="left" vertical="top" wrapText="1" indent="8"/>
    </xf>
    <xf numFmtId="0" fontId="15" fillId="0" borderId="5" xfId="0" applyFont="1" applyBorder="1" applyAlignment="1">
      <alignment horizontal="left" vertical="top" wrapText="1"/>
    </xf>
    <xf numFmtId="0" fontId="15" fillId="0" borderId="9" xfId="0" applyFont="1" applyBorder="1" applyAlignment="1">
      <alignment horizontal="left" vertical="top" wrapText="1" indent="8"/>
    </xf>
    <xf numFmtId="0" fontId="15" fillId="0" borderId="5" xfId="0" applyFont="1" applyBorder="1" applyAlignment="1">
      <alignment horizontal="left" vertical="top" wrapText="1" indent="1"/>
    </xf>
    <xf numFmtId="0" fontId="15" fillId="0" borderId="4" xfId="0" applyFont="1" applyBorder="1" applyAlignment="1">
      <alignment horizontal="left" vertical="top" wrapText="1" indent="1"/>
    </xf>
    <xf numFmtId="0" fontId="15" fillId="0" borderId="9" xfId="0" applyFont="1" applyBorder="1" applyAlignment="1">
      <alignment horizontal="left" vertical="top" wrapText="1"/>
    </xf>
    <xf numFmtId="0" fontId="15" fillId="0" borderId="8" xfId="0" applyFont="1" applyBorder="1"/>
    <xf numFmtId="0" fontId="15" fillId="0" borderId="0" xfId="0" applyFont="1" applyBorder="1"/>
    <xf numFmtId="0" fontId="15" fillId="0" borderId="5" xfId="0" applyFont="1" applyBorder="1"/>
    <xf numFmtId="0" fontId="15" fillId="0" borderId="9" xfId="0" applyFont="1" applyBorder="1"/>
    <xf numFmtId="0" fontId="15" fillId="0" borderId="8" xfId="0" applyFont="1" applyBorder="1" applyAlignment="1">
      <alignment vertical="top" wrapText="1"/>
    </xf>
    <xf numFmtId="0" fontId="20" fillId="0" borderId="4" xfId="0" applyFont="1" applyBorder="1"/>
    <xf numFmtId="0" fontId="7" fillId="4" borderId="0" xfId="1" applyNumberFormat="1" applyFont="1" applyFill="1"/>
    <xf numFmtId="0" fontId="7" fillId="4" borderId="10" xfId="1" applyNumberFormat="1" applyFont="1" applyFill="1" applyBorder="1"/>
    <xf numFmtId="168" fontId="0" fillId="0" borderId="0" xfId="0" applyNumberFormat="1" applyFill="1"/>
    <xf numFmtId="41" fontId="0" fillId="0" borderId="0" xfId="0" applyNumberFormat="1" applyFill="1"/>
    <xf numFmtId="41" fontId="0" fillId="0" borderId="0" xfId="0" applyNumberFormat="1"/>
    <xf numFmtId="168" fontId="0" fillId="0" borderId="0" xfId="0" quotePrefix="1" applyNumberFormat="1" applyFill="1"/>
    <xf numFmtId="0" fontId="0" fillId="0" borderId="0" xfId="0" applyBorder="1"/>
    <xf numFmtId="168" fontId="3" fillId="0" borderId="0" xfId="0" applyNumberFormat="1" applyFont="1" applyFill="1"/>
    <xf numFmtId="41" fontId="3" fillId="0" borderId="0" xfId="0" applyNumberFormat="1" applyFont="1" applyFill="1"/>
    <xf numFmtId="0" fontId="0" fillId="0" borderId="0" xfId="0" applyBorder="1" applyAlignment="1"/>
    <xf numFmtId="168" fontId="0" fillId="0" borderId="0" xfId="0" applyNumberFormat="1" applyFill="1" applyBorder="1"/>
    <xf numFmtId="0" fontId="0" fillId="0" borderId="0" xfId="0" applyNumberFormat="1"/>
    <xf numFmtId="0" fontId="21" fillId="0" borderId="0" xfId="0" applyFont="1" applyBorder="1" applyAlignment="1"/>
    <xf numFmtId="0" fontId="3" fillId="0" borderId="0" xfId="0" applyFont="1" applyBorder="1" applyAlignment="1"/>
    <xf numFmtId="3" fontId="23" fillId="0" borderId="0" xfId="1" applyNumberFormat="1" applyFont="1" applyFill="1"/>
    <xf numFmtId="41" fontId="0" fillId="0" borderId="0" xfId="0" applyNumberFormat="1" applyFill="1" applyBorder="1"/>
    <xf numFmtId="0" fontId="3" fillId="0" borderId="0" xfId="0" applyFont="1" applyFill="1" applyBorder="1" applyAlignment="1"/>
    <xf numFmtId="43" fontId="17" fillId="0" borderId="0" xfId="0" applyNumberFormat="1" applyFont="1" applyFill="1"/>
    <xf numFmtId="43" fontId="0" fillId="0" borderId="0" xfId="1" applyFont="1" applyFill="1"/>
    <xf numFmtId="9" fontId="0" fillId="0" borderId="0" xfId="2" applyFont="1" applyFill="1"/>
    <xf numFmtId="43" fontId="0" fillId="0" borderId="0" xfId="0" applyNumberFormat="1"/>
    <xf numFmtId="168" fontId="17" fillId="0" borderId="0" xfId="0" applyNumberFormat="1" applyFont="1" applyFill="1"/>
    <xf numFmtId="41" fontId="17" fillId="0" borderId="0" xfId="0" applyNumberFormat="1" applyFont="1" applyFill="1"/>
    <xf numFmtId="41" fontId="3" fillId="0" borderId="0" xfId="0" applyNumberFormat="1" applyFont="1"/>
    <xf numFmtId="168" fontId="24" fillId="0" borderId="0" xfId="0" applyNumberFormat="1" applyFont="1" applyFill="1" applyProtection="1">
      <protection hidden="1"/>
    </xf>
    <xf numFmtId="41" fontId="24" fillId="0" borderId="0" xfId="0" applyNumberFormat="1" applyFont="1" applyFill="1" applyProtection="1">
      <protection hidden="1"/>
    </xf>
    <xf numFmtId="0" fontId="0" fillId="0" borderId="0" xfId="0" applyAlignment="1">
      <alignment shrinkToFit="1"/>
    </xf>
    <xf numFmtId="0" fontId="17" fillId="0" borderId="0" xfId="0" applyFont="1" applyBorder="1" applyAlignment="1"/>
    <xf numFmtId="2" fontId="0" fillId="0" borderId="0" xfId="0" applyNumberFormat="1"/>
    <xf numFmtId="0" fontId="0" fillId="0" borderId="19" xfId="0" applyFont="1" applyBorder="1" applyAlignment="1"/>
    <xf numFmtId="0" fontId="0" fillId="0" borderId="11" xfId="0" applyFont="1" applyBorder="1" applyAlignment="1"/>
    <xf numFmtId="0" fontId="0" fillId="0" borderId="20" xfId="0" applyFont="1" applyBorder="1" applyAlignment="1"/>
    <xf numFmtId="0" fontId="0" fillId="0" borderId="21" xfId="0" applyFont="1" applyBorder="1" applyAlignment="1"/>
    <xf numFmtId="0" fontId="0" fillId="0" borderId="0" xfId="0" applyFont="1" applyBorder="1" applyAlignment="1"/>
    <xf numFmtId="0" fontId="0" fillId="0" borderId="22" xfId="0" applyFont="1" applyBorder="1" applyAlignment="1"/>
    <xf numFmtId="0" fontId="0" fillId="0" borderId="23" xfId="0" applyFont="1" applyBorder="1" applyAlignment="1"/>
    <xf numFmtId="0" fontId="0" fillId="0" borderId="10" xfId="0" applyFont="1" applyBorder="1" applyAlignment="1"/>
    <xf numFmtId="0" fontId="0" fillId="0" borderId="24" xfId="0" applyFont="1" applyBorder="1" applyAlignment="1"/>
    <xf numFmtId="0" fontId="0" fillId="0" borderId="19"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10" xfId="0" applyFont="1" applyBorder="1" applyAlignment="1">
      <alignment horizontal="center"/>
    </xf>
    <xf numFmtId="0" fontId="0" fillId="0" borderId="24" xfId="0" applyFont="1" applyBorder="1" applyAlignment="1">
      <alignment horizontal="center"/>
    </xf>
    <xf numFmtId="0" fontId="17" fillId="0" borderId="19" xfId="0" applyFont="1" applyBorder="1" applyAlignment="1"/>
    <xf numFmtId="0" fontId="17" fillId="0" borderId="11" xfId="0" applyFont="1" applyBorder="1" applyAlignment="1"/>
    <xf numFmtId="0" fontId="17" fillId="0" borderId="20" xfId="0" applyFont="1" applyBorder="1" applyAlignment="1"/>
    <xf numFmtId="0" fontId="17" fillId="0" borderId="21" xfId="0" applyFont="1" applyBorder="1" applyAlignment="1"/>
    <xf numFmtId="0" fontId="17" fillId="0" borderId="0" xfId="0" applyFont="1" applyBorder="1" applyAlignment="1"/>
    <xf numFmtId="0" fontId="17" fillId="0" borderId="22" xfId="0" applyFont="1" applyBorder="1" applyAlignment="1"/>
    <xf numFmtId="0" fontId="17" fillId="0" borderId="23" xfId="0" applyFont="1" applyBorder="1" applyAlignment="1"/>
    <xf numFmtId="0" fontId="17" fillId="0" borderId="10" xfId="0" applyFont="1" applyBorder="1" applyAlignment="1"/>
    <xf numFmtId="0" fontId="17" fillId="0" borderId="24" xfId="0" applyFont="1" applyBorder="1" applyAlignment="1"/>
    <xf numFmtId="0" fontId="12" fillId="3" borderId="17" xfId="0" applyFont="1" applyFill="1" applyBorder="1" applyAlignment="1" applyProtection="1">
      <alignment horizontal="left"/>
      <protection locked="0"/>
    </xf>
    <xf numFmtId="0" fontId="0" fillId="3" borderId="15" xfId="0" applyFont="1" applyFill="1" applyBorder="1" applyAlignment="1" applyProtection="1">
      <protection locked="0"/>
    </xf>
    <xf numFmtId="0" fontId="0" fillId="3" borderId="18" xfId="0" applyFont="1" applyFill="1" applyBorder="1" applyAlignment="1" applyProtection="1">
      <protection locked="0"/>
    </xf>
    <xf numFmtId="164" fontId="3" fillId="0" borderId="0" xfId="0" applyNumberFormat="1" applyFont="1" applyFill="1" applyAlignment="1">
      <alignment horizontal="center"/>
    </xf>
    <xf numFmtId="0" fontId="0" fillId="0" borderId="19" xfId="0" applyFont="1" applyBorder="1" applyAlignment="1" applyProtection="1"/>
    <xf numFmtId="0" fontId="0" fillId="0" borderId="11" xfId="0" applyFont="1" applyBorder="1" applyAlignment="1" applyProtection="1"/>
    <xf numFmtId="0" fontId="0" fillId="0" borderId="20" xfId="0" applyFont="1" applyBorder="1" applyAlignment="1" applyProtection="1"/>
    <xf numFmtId="0" fontId="0" fillId="0" borderId="21" xfId="0" applyFont="1" applyBorder="1" applyAlignment="1" applyProtection="1"/>
    <xf numFmtId="0" fontId="0" fillId="0" borderId="0" xfId="0" applyFont="1" applyBorder="1" applyAlignment="1" applyProtection="1"/>
    <xf numFmtId="0" fontId="0" fillId="0" borderId="22" xfId="0" applyFont="1" applyBorder="1" applyAlignment="1" applyProtection="1"/>
    <xf numFmtId="0" fontId="0" fillId="0" borderId="23" xfId="0" applyFont="1" applyBorder="1" applyAlignment="1" applyProtection="1"/>
    <xf numFmtId="0" fontId="0" fillId="0" borderId="10" xfId="0" applyFont="1" applyBorder="1" applyAlignment="1" applyProtection="1"/>
    <xf numFmtId="0" fontId="0" fillId="0" borderId="24" xfId="0" applyFont="1" applyBorder="1" applyAlignment="1" applyProtection="1"/>
    <xf numFmtId="164" fontId="22" fillId="0" borderId="0" xfId="0" applyNumberFormat="1" applyFont="1" applyFill="1" applyAlignment="1">
      <alignment horizontal="center" wrapText="1"/>
    </xf>
    <xf numFmtId="0" fontId="3" fillId="2" borderId="15" xfId="0" applyFont="1" applyFill="1" applyBorder="1" applyAlignment="1">
      <alignment horizontal="center"/>
    </xf>
    <xf numFmtId="0" fontId="3" fillId="2" borderId="18" xfId="0" applyFont="1" applyFill="1" applyBorder="1" applyAlignment="1">
      <alignment horizontal="center"/>
    </xf>
    <xf numFmtId="0" fontId="3" fillId="2" borderId="17" xfId="0" applyFont="1" applyFill="1" applyBorder="1" applyAlignment="1">
      <alignment horizontal="center"/>
    </xf>
    <xf numFmtId="0" fontId="3" fillId="2" borderId="17" xfId="0" applyFont="1" applyFill="1" applyBorder="1" applyAlignment="1">
      <alignment horizontal="center" wrapText="1"/>
    </xf>
    <xf numFmtId="0" fontId="3" fillId="2" borderId="15" xfId="0" applyFont="1" applyFill="1" applyBorder="1" applyAlignment="1">
      <alignment horizontal="center" wrapText="1"/>
    </xf>
    <xf numFmtId="0" fontId="3" fillId="2" borderId="18" xfId="0" applyFont="1" applyFill="1" applyBorder="1" applyAlignment="1">
      <alignment horizont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2" fillId="5" borderId="17"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7" fillId="4" borderId="17"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25"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22" xfId="0" applyFont="1" applyFill="1" applyBorder="1" applyAlignment="1">
      <alignment horizontal="left" vertical="top" wrapText="1"/>
    </xf>
    <xf numFmtId="0" fontId="12" fillId="5" borderId="17" xfId="0" applyFont="1" applyFill="1" applyBorder="1" applyAlignment="1">
      <alignment horizontal="left" vertical="center"/>
    </xf>
    <xf numFmtId="0" fontId="12" fillId="5" borderId="18" xfId="0" applyFont="1" applyFill="1" applyBorder="1" applyAlignment="1">
      <alignment horizontal="left" vertical="center"/>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cellXfs>
  <cellStyles count="3">
    <cellStyle name="Komma" xfId="1" builtinId="3"/>
    <cellStyle name="Normal" xfId="0" builtinId="0"/>
    <cellStyle name="Procent 2" xfId="2"/>
  </cellStyles>
  <dxfs count="208">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9C0006"/>
      </font>
      <fill>
        <patternFill>
          <bgColor rgb="FFFFC7CE"/>
        </patternFill>
      </fill>
    </dxf>
    <dxf>
      <font>
        <color rgb="FF006100"/>
      </font>
      <fill>
        <patternFill>
          <bgColor rgb="FFC6EFCE"/>
        </patternFill>
      </fill>
    </dxf>
    <dxf>
      <font>
        <strike val="0"/>
        <color theme="8"/>
      </font>
      <fill>
        <patternFill>
          <bgColor theme="6" tint="0.59996337778862885"/>
        </patternFill>
      </fill>
    </dxf>
    <dxf>
      <font>
        <color rgb="FFC00000"/>
      </font>
      <fill>
        <patternFill>
          <bgColor rgb="FFFFB3B3"/>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numFmt numFmtId="169" formatCode=";;;"/>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57</xdr:row>
          <xdr:rowOff>28575</xdr:rowOff>
        </xdr:from>
        <xdr:to>
          <xdr:col>14</xdr:col>
          <xdr:colOff>523875</xdr:colOff>
          <xdr:row>68</xdr:row>
          <xdr:rowOff>0</xdr:rowOff>
        </xdr:to>
        <xdr:sp macro="" textlink="">
          <xdr:nvSpPr>
            <xdr:cNvPr id="5121" name="Label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47625</xdr:rowOff>
        </xdr:from>
        <xdr:to>
          <xdr:col>14</xdr:col>
          <xdr:colOff>581025</xdr:colOff>
          <xdr:row>49</xdr:row>
          <xdr:rowOff>123825</xdr:rowOff>
        </xdr:to>
        <xdr:sp macro="" textlink="">
          <xdr:nvSpPr>
            <xdr:cNvPr id="5122" name="Label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28575</xdr:rowOff>
        </xdr:from>
        <xdr:to>
          <xdr:col>14</xdr:col>
          <xdr:colOff>523875</xdr:colOff>
          <xdr:row>32</xdr:row>
          <xdr:rowOff>9525</xdr:rowOff>
        </xdr:to>
        <xdr:sp macro="" textlink="">
          <xdr:nvSpPr>
            <xdr:cNvPr id="5123" name="Label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75</xdr:row>
          <xdr:rowOff>38100</xdr:rowOff>
        </xdr:from>
        <xdr:to>
          <xdr:col>14</xdr:col>
          <xdr:colOff>581025</xdr:colOff>
          <xdr:row>85</xdr:row>
          <xdr:rowOff>161925</xdr:rowOff>
        </xdr:to>
        <xdr:sp macro="" textlink="">
          <xdr:nvSpPr>
            <xdr:cNvPr id="5124" name="Label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111</xdr:row>
          <xdr:rowOff>47625</xdr:rowOff>
        </xdr:from>
        <xdr:to>
          <xdr:col>14</xdr:col>
          <xdr:colOff>523875</xdr:colOff>
          <xdr:row>121</xdr:row>
          <xdr:rowOff>123825</xdr:rowOff>
        </xdr:to>
        <xdr:sp macro="" textlink="">
          <xdr:nvSpPr>
            <xdr:cNvPr id="5125" name="Label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129</xdr:row>
          <xdr:rowOff>142875</xdr:rowOff>
        </xdr:from>
        <xdr:to>
          <xdr:col>14</xdr:col>
          <xdr:colOff>495300</xdr:colOff>
          <xdr:row>139</xdr:row>
          <xdr:rowOff>142875</xdr:rowOff>
        </xdr:to>
        <xdr:sp macro="" textlink="">
          <xdr:nvSpPr>
            <xdr:cNvPr id="5126" name="Label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147</xdr:row>
          <xdr:rowOff>66675</xdr:rowOff>
        </xdr:from>
        <xdr:to>
          <xdr:col>14</xdr:col>
          <xdr:colOff>428625</xdr:colOff>
          <xdr:row>157</xdr:row>
          <xdr:rowOff>152400</xdr:rowOff>
        </xdr:to>
        <xdr:sp macro="" textlink="">
          <xdr:nvSpPr>
            <xdr:cNvPr id="5127" name="Label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165</xdr:row>
          <xdr:rowOff>76200</xdr:rowOff>
        </xdr:from>
        <xdr:to>
          <xdr:col>14</xdr:col>
          <xdr:colOff>523875</xdr:colOff>
          <xdr:row>175</xdr:row>
          <xdr:rowOff>123825</xdr:rowOff>
        </xdr:to>
        <xdr:sp macro="" textlink="">
          <xdr:nvSpPr>
            <xdr:cNvPr id="5128" name="Label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183</xdr:row>
          <xdr:rowOff>66675</xdr:rowOff>
        </xdr:from>
        <xdr:to>
          <xdr:col>14</xdr:col>
          <xdr:colOff>533400</xdr:colOff>
          <xdr:row>193</xdr:row>
          <xdr:rowOff>142875</xdr:rowOff>
        </xdr:to>
        <xdr:sp macro="" textlink="">
          <xdr:nvSpPr>
            <xdr:cNvPr id="5129" name="Label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201</xdr:row>
          <xdr:rowOff>28575</xdr:rowOff>
        </xdr:from>
        <xdr:to>
          <xdr:col>14</xdr:col>
          <xdr:colOff>571500</xdr:colOff>
          <xdr:row>211</xdr:row>
          <xdr:rowOff>104775</xdr:rowOff>
        </xdr:to>
        <xdr:sp macro="" textlink="">
          <xdr:nvSpPr>
            <xdr:cNvPr id="5130" name="Label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219</xdr:row>
          <xdr:rowOff>66675</xdr:rowOff>
        </xdr:from>
        <xdr:to>
          <xdr:col>14</xdr:col>
          <xdr:colOff>447675</xdr:colOff>
          <xdr:row>229</xdr:row>
          <xdr:rowOff>28575</xdr:rowOff>
        </xdr:to>
        <xdr:sp macro="" textlink="">
          <xdr:nvSpPr>
            <xdr:cNvPr id="5131" name="Label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237</xdr:row>
          <xdr:rowOff>47625</xdr:rowOff>
        </xdr:from>
        <xdr:to>
          <xdr:col>14</xdr:col>
          <xdr:colOff>466725</xdr:colOff>
          <xdr:row>247</xdr:row>
          <xdr:rowOff>76200</xdr:rowOff>
        </xdr:to>
        <xdr:sp macro="" textlink="">
          <xdr:nvSpPr>
            <xdr:cNvPr id="5132" name="Label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255</xdr:row>
          <xdr:rowOff>104775</xdr:rowOff>
        </xdr:from>
        <xdr:to>
          <xdr:col>14</xdr:col>
          <xdr:colOff>428625</xdr:colOff>
          <xdr:row>265</xdr:row>
          <xdr:rowOff>66675</xdr:rowOff>
        </xdr:to>
        <xdr:sp macro="" textlink="">
          <xdr:nvSpPr>
            <xdr:cNvPr id="5133" name="Label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273</xdr:row>
          <xdr:rowOff>76200</xdr:rowOff>
        </xdr:from>
        <xdr:to>
          <xdr:col>14</xdr:col>
          <xdr:colOff>581025</xdr:colOff>
          <xdr:row>283</xdr:row>
          <xdr:rowOff>142875</xdr:rowOff>
        </xdr:to>
        <xdr:sp macro="" textlink="">
          <xdr:nvSpPr>
            <xdr:cNvPr id="5134" name="Label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291</xdr:row>
          <xdr:rowOff>104775</xdr:rowOff>
        </xdr:from>
        <xdr:to>
          <xdr:col>14</xdr:col>
          <xdr:colOff>600075</xdr:colOff>
          <xdr:row>301</xdr:row>
          <xdr:rowOff>152400</xdr:rowOff>
        </xdr:to>
        <xdr:sp macro="" textlink="">
          <xdr:nvSpPr>
            <xdr:cNvPr id="5135" name="Label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309</xdr:row>
          <xdr:rowOff>47625</xdr:rowOff>
        </xdr:from>
        <xdr:to>
          <xdr:col>14</xdr:col>
          <xdr:colOff>523875</xdr:colOff>
          <xdr:row>319</xdr:row>
          <xdr:rowOff>104775</xdr:rowOff>
        </xdr:to>
        <xdr:sp macro="" textlink="">
          <xdr:nvSpPr>
            <xdr:cNvPr id="5136" name="Label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327</xdr:row>
          <xdr:rowOff>66675</xdr:rowOff>
        </xdr:from>
        <xdr:to>
          <xdr:col>14</xdr:col>
          <xdr:colOff>561975</xdr:colOff>
          <xdr:row>337</xdr:row>
          <xdr:rowOff>85725</xdr:rowOff>
        </xdr:to>
        <xdr:sp macro="" textlink="">
          <xdr:nvSpPr>
            <xdr:cNvPr id="5137" name="Label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345</xdr:row>
          <xdr:rowOff>85725</xdr:rowOff>
        </xdr:from>
        <xdr:to>
          <xdr:col>14</xdr:col>
          <xdr:colOff>504825</xdr:colOff>
          <xdr:row>355</xdr:row>
          <xdr:rowOff>85725</xdr:rowOff>
        </xdr:to>
        <xdr:sp macro="" textlink="">
          <xdr:nvSpPr>
            <xdr:cNvPr id="5138" name="Label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363</xdr:row>
          <xdr:rowOff>76200</xdr:rowOff>
        </xdr:from>
        <xdr:to>
          <xdr:col>14</xdr:col>
          <xdr:colOff>533400</xdr:colOff>
          <xdr:row>373</xdr:row>
          <xdr:rowOff>104775</xdr:rowOff>
        </xdr:to>
        <xdr:sp macro="" textlink="">
          <xdr:nvSpPr>
            <xdr:cNvPr id="5139" name="Label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381</xdr:row>
          <xdr:rowOff>85725</xdr:rowOff>
        </xdr:from>
        <xdr:to>
          <xdr:col>14</xdr:col>
          <xdr:colOff>561975</xdr:colOff>
          <xdr:row>391</xdr:row>
          <xdr:rowOff>85725</xdr:rowOff>
        </xdr:to>
        <xdr:sp macro="" textlink="">
          <xdr:nvSpPr>
            <xdr:cNvPr id="5140" name="Label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399</xdr:row>
          <xdr:rowOff>38100</xdr:rowOff>
        </xdr:from>
        <xdr:to>
          <xdr:col>14</xdr:col>
          <xdr:colOff>561975</xdr:colOff>
          <xdr:row>409</xdr:row>
          <xdr:rowOff>152400</xdr:rowOff>
        </xdr:to>
        <xdr:sp macro="" textlink="">
          <xdr:nvSpPr>
            <xdr:cNvPr id="5141" name="Label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417</xdr:row>
          <xdr:rowOff>66675</xdr:rowOff>
        </xdr:from>
        <xdr:to>
          <xdr:col>14</xdr:col>
          <xdr:colOff>542925</xdr:colOff>
          <xdr:row>427</xdr:row>
          <xdr:rowOff>47625</xdr:rowOff>
        </xdr:to>
        <xdr:sp macro="" textlink="">
          <xdr:nvSpPr>
            <xdr:cNvPr id="5142" name="Label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(Ekstern bistand; Øvrige akt.; Apperatur/udstyr; Scrap-værdi; Indtægter; Andet):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93</xdr:row>
          <xdr:rowOff>38100</xdr:rowOff>
        </xdr:from>
        <xdr:to>
          <xdr:col>14</xdr:col>
          <xdr:colOff>523875</xdr:colOff>
          <xdr:row>103</xdr:row>
          <xdr:rowOff>85725</xdr:rowOff>
        </xdr:to>
        <xdr:sp macro="" textlink="">
          <xdr:nvSpPr>
            <xdr:cNvPr id="5143" name="Label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ea typeface="Segoe UI"/>
                  <a:cs typeface="Segoe UI"/>
                </a:rPr>
                <a:t>Specifikation af delbudget:</a:t>
              </a:r>
            </a:p>
            <a:p>
              <a:pPr algn="l" rtl="0">
                <a:defRPr sz="1000"/>
              </a:pPr>
              <a:endParaRPr lang="da-DK" sz="800" b="0" i="0" u="none" strike="noStrike" baseline="0">
                <a:solidFill>
                  <a:srgbClr val="000000"/>
                </a:solidFill>
                <a:latin typeface="Segoe UI"/>
                <a:ea typeface="Segoe UI"/>
                <a:cs typeface="Segoe UI"/>
              </a:endParaRPr>
            </a:p>
            <a:p>
              <a:pPr algn="l" rtl="0">
                <a:defRPr sz="1000"/>
              </a:pPr>
              <a:r>
                <a:rPr lang="da-DK" sz="800" b="0" i="0" u="none" strike="noStrike" baseline="0">
                  <a:solidFill>
                    <a:srgbClr val="000000"/>
                  </a:solidFill>
                  <a:latin typeface="Segoe UI"/>
                  <a:ea typeface="Segoe UI"/>
                  <a:cs typeface="Segoe UI"/>
                </a:rPr>
                <a:t>VIP løn (timeantal og -sats):</a:t>
              </a:r>
            </a:p>
            <a:p>
              <a:pPr algn="l" rtl="0">
                <a:defRPr sz="1000"/>
              </a:pPr>
              <a:r>
                <a:rPr lang="da-DK" sz="800" b="0" i="0" u="none" strike="noStrike" baseline="0">
                  <a:solidFill>
                    <a:srgbClr val="000000"/>
                  </a:solidFill>
                  <a:latin typeface="Segoe UI"/>
                  <a:ea typeface="Segoe UI"/>
                  <a:cs typeface="Segoe UI"/>
                </a:rPr>
                <a:t>TAP løn (timetal og -sats):</a:t>
              </a:r>
            </a:p>
            <a:p>
              <a:pPr algn="l" rtl="0">
                <a:defRPr sz="1000"/>
              </a:pPr>
              <a:r>
                <a:rPr lang="da-DK" sz="800" b="0" i="0" u="none" strike="noStrike" baseline="0">
                  <a:solidFill>
                    <a:srgbClr val="000000"/>
                  </a:solidFill>
                  <a:latin typeface="Segoe UI"/>
                  <a:ea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ea typeface="Segoe UI"/>
                  <a:cs typeface="Segoe UI"/>
                </a:rPr>
                <a:t>Øvrige akt.:</a:t>
              </a:r>
            </a:p>
            <a:p>
              <a:pPr algn="l" rtl="0">
                <a:defRPr sz="1000"/>
              </a:pPr>
              <a:r>
                <a:rPr lang="da-DK" sz="800" b="0" i="0" u="none" strike="noStrike" baseline="0">
                  <a:solidFill>
                    <a:srgbClr val="000000"/>
                  </a:solidFill>
                  <a:latin typeface="Segoe UI"/>
                  <a:ea typeface="Segoe UI"/>
                  <a:cs typeface="Segoe UI"/>
                </a:rPr>
                <a:t>Apperatur/udstyr:</a:t>
              </a:r>
            </a:p>
            <a:p>
              <a:pPr algn="l" rtl="0">
                <a:defRPr sz="1000"/>
              </a:pPr>
              <a:r>
                <a:rPr lang="da-DK" sz="800" b="0" i="0" u="none" strike="noStrike" baseline="0">
                  <a:solidFill>
                    <a:srgbClr val="000000"/>
                  </a:solidFill>
                  <a:latin typeface="Segoe UI"/>
                  <a:ea typeface="Segoe UI"/>
                  <a:cs typeface="Segoe UI"/>
                </a:rPr>
                <a:t>Scrap-værdi:</a:t>
              </a:r>
            </a:p>
            <a:p>
              <a:pPr algn="l" rtl="0">
                <a:defRPr sz="1000"/>
              </a:pPr>
              <a:r>
                <a:rPr lang="da-DK" sz="800" b="0" i="0" u="none" strike="noStrike" baseline="0">
                  <a:solidFill>
                    <a:srgbClr val="000000"/>
                  </a:solidFill>
                  <a:latin typeface="Segoe UI"/>
                  <a:ea typeface="Segoe UI"/>
                  <a:cs typeface="Segoe UI"/>
                </a:rPr>
                <a:t>Evt. Indtægter:</a:t>
              </a:r>
            </a:p>
            <a:p>
              <a:pPr algn="l" rtl="0">
                <a:defRPr sz="1000"/>
              </a:pPr>
              <a:r>
                <a:rPr lang="da-DK" sz="800" b="0" i="0" u="none" strike="noStrike" baseline="0">
                  <a:solidFill>
                    <a:srgbClr val="000000"/>
                  </a:solidFill>
                  <a:latin typeface="Segoe UI"/>
                  <a:ea typeface="Segoe UI"/>
                  <a:cs typeface="Segoe UI"/>
                </a:rPr>
                <a:t>Andet (revision, kommunikation etc; skal suppleres med forklaring):  </a:t>
              </a: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a:p>
              <a:pPr algn="l" rtl="0">
                <a:defRPr sz="1000"/>
              </a:pPr>
              <a:endParaRPr lang="da-DK" sz="800" b="0" i="0" u="none" strike="noStrike" baseline="0">
                <a:solidFill>
                  <a:srgbClr val="000000"/>
                </a:solidFill>
                <a:latin typeface="Segoe UI"/>
                <a:ea typeface="Segoe UI"/>
                <a:cs typeface="Segoe UI"/>
              </a:endParaRP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24691</xdr:colOff>
      <xdr:row>39</xdr:row>
      <xdr:rowOff>30692</xdr:rowOff>
    </xdr:from>
    <xdr:to>
      <xdr:col>19</xdr:col>
      <xdr:colOff>21167</xdr:colOff>
      <xdr:row>76</xdr:row>
      <xdr:rowOff>42334</xdr:rowOff>
    </xdr:to>
    <xdr:sp macro="" textlink="">
      <xdr:nvSpPr>
        <xdr:cNvPr id="2" name="Tekstboks 1"/>
        <xdr:cNvSpPr txBox="1"/>
      </xdr:nvSpPr>
      <xdr:spPr>
        <a:xfrm>
          <a:off x="1284108" y="7693025"/>
          <a:ext cx="10410476" cy="7060142"/>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Ovenstående er et eksempel på et gantt diagram. Ansøger er velkommen til at bruge andet format/layout, blot det sikres at følgende obligatoriske oplysninger, som skal fremgå af diagrammet, også er indeholdt det medsendte diagram. De obligatoriske oplysniger 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Involverede projektdeltagere for hver arbejdspakke samt angivelse af tidsforløbet for arbejdspakken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Samlet antal timer for hver arbejdspakke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Samlet budget for hver arbejdspakke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Totalt budget</a:t>
          </a: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Milepæle i hver arbejdspakke. Ved milepælspunkterne angives leveringstype, se listen over </a:t>
          </a:r>
          <a:r>
            <a:rPr kumimoji="0" lang="da-DK" sz="1100" b="0" i="0" u="none" strike="noStrike" kern="0" cap="none" spc="0" normalizeH="0" baseline="0" noProof="0">
              <a:ln>
                <a:noFill/>
              </a:ln>
              <a:solidFill>
                <a:prstClr val="black"/>
              </a:solidFill>
              <a:effectLst/>
              <a:uLnTx/>
              <a:uFillTx/>
              <a:latin typeface="+mn-lt"/>
              <a:ea typeface="+mn-ea"/>
              <a:cs typeface="+mn-cs"/>
            </a:rPr>
            <a:t>leveringstyper og forkortelser som  findes i fanebladet 3 "Liste over leveringstyper"</a:t>
          </a:r>
        </a:p>
        <a:p>
          <a:pPr marL="0" marR="0" lvl="0" indent="0" defTabSz="914400" eaLnBrk="1" fontAlgn="auto" latinLnBrk="0" hangingPunct="1">
            <a:lnSpc>
              <a:spcPts val="12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mn-lt"/>
              <a:ea typeface="+mn-ea"/>
              <a:cs typeface="Arial" pitchFamily="34" charset="0"/>
            </a:rPr>
            <a:t>Ordforklaring:</a:t>
          </a:r>
        </a:p>
        <a:p>
          <a:pPr marL="0" marR="0" lvl="0" indent="0" defTabSz="914400" eaLnBrk="1" fontAlgn="auto" latinLnBrk="0" hangingPunct="1">
            <a:lnSpc>
              <a:spcPts val="1200"/>
            </a:lnSpc>
            <a:spcBef>
              <a:spcPts val="0"/>
            </a:spcBef>
            <a:spcAft>
              <a:spcPts val="0"/>
            </a:spcAft>
            <a:buClrTx/>
            <a:buSzTx/>
            <a:buFontTx/>
            <a:buNone/>
            <a:tabLst/>
            <a:defRPr/>
          </a:pPr>
          <a:endParaRPr kumimoji="0" lang="da-DK" sz="1100" b="0" i="0" u="sng"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mn-cs"/>
            </a:rPr>
            <a:t>Milepæl = delmål</a:t>
          </a:r>
          <a:endParaRPr kumimoji="0" lang="da-DK"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mn-cs"/>
            </a:rPr>
            <a:t>En milepæl er en planlagt begivenhed, der signalerer en vigtigt beslutning eller færdiggørelsen af ​​en levering i et projekt. Milepæle kan bruges som projekt-checkpoints for at validere, hvordan projektet skrider frem. En milepæl er således ikke kun et udtryk for, hvor langt man er nået i et projekt, men indikerer således også i hvilken retning projektet skal køre efter nået milepæl. Milepæle skal anføres og markeres med leveringstype eller evt med kryds i Gannt-diagrammet.</a:t>
          </a:r>
        </a:p>
        <a:p>
          <a:pPr marL="0" marR="0" lvl="0" indent="0" defTabSz="914400" eaLnBrk="1" fontAlgn="auto" latinLnBrk="0" hangingPunct="1">
            <a:lnSpc>
              <a:spcPts val="1200"/>
            </a:lnSpc>
            <a:spcBef>
              <a:spcPts val="0"/>
            </a:spcBef>
            <a:spcAft>
              <a:spcPts val="0"/>
            </a:spcAft>
            <a:buClrTx/>
            <a:buSzTx/>
            <a:buFontTx/>
            <a:buNone/>
            <a:tabLst/>
            <a:defRPr/>
          </a:pPr>
          <a:endParaRPr kumimoji="0" lang="da-DK" sz="1100" b="0" i="0" u="sng"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mn-cs"/>
            </a:rPr>
            <a:t>Levering = resultat</a:t>
          </a:r>
          <a:endParaRPr kumimoji="0" lang="da-DK"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sysClr val="windowText" lastClr="000000"/>
              </a:solidFill>
              <a:effectLst/>
              <a:uLnTx/>
              <a:uFillTx/>
              <a:latin typeface="+mn-lt"/>
              <a:ea typeface="+mn-ea"/>
              <a:cs typeface="+mn-cs"/>
            </a:rPr>
            <a:t>En levering er et fysisk resultat i projektet. Det beskriver en materiel eller immateriel genstand produceret som et resultat af projektet. En levering adskiller sig fra en milepæl i, at en milepæl er en måling af fremskridt i projektprocessen, mens en levering er et resultat af processen. I GUDP-sammenhæng er en levering en konkret leverance f.eks. en artikel i et dansk tidsskrift (FV2), demonstration af praktiske forsøg (DF1) eller etsoftwareprogram til ekstern anvendelse, der er udviklet (US2). En liste over leveringstyper og forkortelser findes i fanebladet 3 "Liste over leveringstyper" . Leveringerne skal angives ud for hver milepæl og optælles i kolonnen "Aktivitetstype(F/U/D) og leveringstype".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sysClr val="windowText" lastClr="000000"/>
              </a:solidFill>
              <a:effectLst/>
              <a:uLnTx/>
              <a:uFillTx/>
              <a:latin typeface="+mn-lt"/>
              <a:ea typeface="+mn-ea"/>
              <a:cs typeface="+mn-cs"/>
            </a:rPr>
            <a:t>Der skal være overensstemmelse mellem aktivitetstype og leveringstype, da leveringstyperne hænger sammen med hvilken type projekt, det er. Fx har man ikke søgt et projekt med forskningsandel, kan leveringstyperne under ”anvendelsesorienteret forskning” således ikke anvendes. </a:t>
          </a:r>
        </a:p>
        <a:p>
          <a:pPr marL="0" marR="0" lvl="0" indent="0" defTabSz="914400" eaLnBrk="1" fontAlgn="auto" latinLnBrk="0" hangingPunct="1">
            <a:lnSpc>
              <a:spcPts val="1200"/>
            </a:lnSpc>
            <a:spcBef>
              <a:spcPts val="0"/>
            </a:spcBef>
            <a:spcAft>
              <a:spcPts val="0"/>
            </a:spcAft>
            <a:buClrTx/>
            <a:buSzTx/>
            <a:buFontTx/>
            <a:buNone/>
            <a:tabLst/>
            <a:defRPr/>
          </a:pPr>
          <a:endParaRPr kumimoji="0" lang="da-DK" sz="1100" b="0" i="0" u="sng"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Aktivitetstype F/U/D</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Ved F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anvendt forskning -</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forstås aktiviteter, der vedrører planlagt forskning og kritiske undersøgelser med det formål at erhverve ny viden og nye færdigheder, der kan anvendes til udvikling af nye produkter, processer eller teknologier. Resultatet af de gennemførte aktiviteter forventes ikke at kunne kommercialiseres på kort sigt.</a:t>
          </a:r>
        </a:p>
        <a:p>
          <a:pPr marL="0" marR="0" lvl="0" indent="0" defTabSz="914400" eaLnBrk="1" fontAlgn="auto" latinLnBrk="0" hangingPunct="1">
            <a:lnSpc>
              <a:spcPts val="12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Ved U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udvikling</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 forstås aktiviteter der udvikler nye eller forbedrede produkter, processer eller teknologier på baggrund af erhvervelse og anvendelse af eksisterende videnskabelig og anden relevant viden og færdigheder. Udviklingsaktiviteter kan omfatte kommercielt anvendelige prototyper. Resultatet af de gennemførte udviklingsaktiviteter forventes at kunne anvendes, herunder kommercialiseres på kort sigt.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Ved D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demonstration -</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forstås aktiviteter, hvis primære formål er at formidle og sprede videnskabelig viden og praksis vedrørende anvendelsen af bl.a. resultater af et forsknings- og/eller udviklingsaktiviteter vedrørende nye produkter, processer eller teknologier inden for fødevare-, jordbrugs-, fiskeri- og akvakulturområdet. Aktiviteten må ikke tilføre genstanden for demonstration en merværdi.</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Antal timer</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Der skal angives et samlet antal timer for hver arbejdspakke. Det er frivilligt om det angives for hvert enkelt delelement i arbejdspakken. Projektetstotale timetal skal desuden angives.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AP budget</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Der skal angives et samlet budget for hver arbejdspakke. Det er frivilligt om det angives for hvert enkelt delelement i arbejdspakken .Projektets totale budget skal desuden angives.</a:t>
          </a:r>
          <a:endParaRPr lang="da-DK">
            <a:effectLst/>
          </a:endParaRPr>
        </a:p>
      </xdr:txBody>
    </xdr:sp>
    <xdr:clientData/>
  </xdr:twoCellAnchor>
</xdr:wsDr>
</file>

<file path=xl/theme/theme1.xml><?xml version="1.0" encoding="utf-8"?>
<a:theme xmlns:a="http://schemas.openxmlformats.org/drawingml/2006/main" name="Office-tema">
  <a:themeElements>
    <a:clrScheme name="Gudp grøn">
      <a:dk1>
        <a:sysClr val="windowText" lastClr="000000"/>
      </a:dk1>
      <a:lt1>
        <a:sysClr val="window" lastClr="FFFFFF"/>
      </a:lt1>
      <a:dk2>
        <a:srgbClr val="44546A"/>
      </a:dk2>
      <a:lt2>
        <a:srgbClr val="E7E6E6"/>
      </a:lt2>
      <a:accent1>
        <a:srgbClr val="EAF1DC"/>
      </a:accent1>
      <a:accent2>
        <a:srgbClr val="007A37"/>
      </a:accent2>
      <a:accent3>
        <a:srgbClr val="2C663A"/>
      </a:accent3>
      <a:accent4>
        <a:srgbClr val="00765A"/>
      </a:accent4>
      <a:accent5>
        <a:srgbClr val="006633"/>
      </a:accent5>
      <a:accent6>
        <a:srgbClr val="70AD47"/>
      </a:accent6>
      <a:hlink>
        <a:srgbClr val="0563C1"/>
      </a:hlink>
      <a:folHlink>
        <a:srgbClr val="954F72"/>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cols>
    <col min="1" max="16384" width="9" style="144"/>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W449"/>
  <sheetViews>
    <sheetView tabSelected="1" view="pageBreakPreview" zoomScale="75" zoomScaleNormal="75" zoomScaleSheetLayoutView="75" zoomScalePageLayoutView="75" workbookViewId="0">
      <selection activeCell="P43" sqref="P1:U1048576"/>
    </sheetView>
  </sheetViews>
  <sheetFormatPr defaultColWidth="8.75" defaultRowHeight="14.25" x14ac:dyDescent="0.2"/>
  <cols>
    <col min="1" max="1" width="17" style="10" customWidth="1"/>
    <col min="2" max="3" width="20.375" style="10" customWidth="1"/>
    <col min="4" max="4" width="23.75" style="10" customWidth="1"/>
    <col min="5" max="5" width="16.625" style="10" customWidth="1"/>
    <col min="6" max="6" width="11.625" style="10" customWidth="1"/>
    <col min="7" max="7" width="11.375" style="10" customWidth="1"/>
    <col min="8" max="15" width="8.75" style="10"/>
    <col min="16" max="16" width="15.25" customWidth="1"/>
    <col min="17" max="17" width="15.25" style="120" customWidth="1"/>
    <col min="18" max="19" width="15.25" style="121" customWidth="1"/>
    <col min="20" max="20" width="15.25" style="122" customWidth="1"/>
    <col min="21" max="21" width="15.25" customWidth="1"/>
    <col min="22" max="22" width="6.75" style="122" customWidth="1"/>
    <col min="23" max="23" width="8.75" customWidth="1"/>
    <col min="24" max="16384" width="8.75" style="10"/>
  </cols>
  <sheetData>
    <row r="1" spans="1:20" ht="15" x14ac:dyDescent="0.25">
      <c r="A1" s="44" t="s">
        <v>138</v>
      </c>
      <c r="B1" s="45"/>
      <c r="C1" s="45"/>
      <c r="D1" s="46"/>
    </row>
    <row r="2" spans="1:20" x14ac:dyDescent="0.2">
      <c r="T2" s="122" t="e">
        <f>SUM(U:U)</f>
        <v>#DIV/0!</v>
      </c>
    </row>
    <row r="3" spans="1:20" ht="15" x14ac:dyDescent="0.25">
      <c r="A3" s="47" t="s">
        <v>164</v>
      </c>
      <c r="B3" s="174"/>
      <c r="C3" s="175"/>
      <c r="D3" s="175"/>
      <c r="E3" s="175"/>
      <c r="F3" s="176"/>
      <c r="G3" s="46"/>
      <c r="H3" s="46"/>
      <c r="I3" s="46"/>
    </row>
    <row r="4" spans="1:20" ht="33" customHeight="1" x14ac:dyDescent="0.25">
      <c r="A4" s="48"/>
      <c r="B4" s="48"/>
      <c r="C4" s="91" t="s">
        <v>139</v>
      </c>
      <c r="D4" s="49"/>
      <c r="E4" s="49"/>
      <c r="F4" s="46"/>
      <c r="G4" s="46"/>
      <c r="H4" s="46"/>
      <c r="I4" s="46"/>
    </row>
    <row r="5" spans="1:20" ht="15.75" thickBot="1" x14ac:dyDescent="0.3">
      <c r="A5" s="50"/>
      <c r="B5" s="51" t="s">
        <v>146</v>
      </c>
      <c r="C5" s="51" t="s">
        <v>6</v>
      </c>
      <c r="D5" s="51" t="s">
        <v>7</v>
      </c>
      <c r="E5" s="51" t="s">
        <v>0</v>
      </c>
      <c r="F5" s="52" t="s">
        <v>24</v>
      </c>
    </row>
    <row r="6" spans="1:20" x14ac:dyDescent="0.2">
      <c r="A6" s="53" t="s">
        <v>1</v>
      </c>
      <c r="B6" s="54">
        <f t="shared" ref="B6:D13" si="0">B22+B40+B58+B76+B94+B112+B130+B148+B166+B184+B202+B220+B238+B256+B274+B292+B310+B328+B346+B364+B382+B400+B418</f>
        <v>0</v>
      </c>
      <c r="C6" s="54">
        <f t="shared" si="0"/>
        <v>0</v>
      </c>
      <c r="D6" s="54">
        <f t="shared" si="0"/>
        <v>0</v>
      </c>
      <c r="E6" s="54">
        <f>SUM(B6:D6)</f>
        <v>0</v>
      </c>
      <c r="F6" s="54">
        <f>F22+F40+F58+F76+F94+F112+F130+F148+F166+F184+F202+F220+F238+F256+F274+F292+F310+F328+F346+F364+F382+F400+F418</f>
        <v>0</v>
      </c>
      <c r="G6" s="19"/>
    </row>
    <row r="7" spans="1:20" x14ac:dyDescent="0.2">
      <c r="A7" s="55" t="s">
        <v>2</v>
      </c>
      <c r="B7" s="54">
        <f t="shared" si="0"/>
        <v>0</v>
      </c>
      <c r="C7" s="54">
        <f t="shared" si="0"/>
        <v>0</v>
      </c>
      <c r="D7" s="54">
        <f t="shared" si="0"/>
        <v>0</v>
      </c>
      <c r="E7" s="54">
        <f t="shared" ref="E7:E13" si="1">SUM(B7:D7)</f>
        <v>0</v>
      </c>
      <c r="F7" s="54">
        <f>F23+F41+F59+F77+F95+F113+F131+F149+F167+F185+F203+F221+F239+F257+F275+F293+F311+F329+F347+F365+F383+F401+F419</f>
        <v>0</v>
      </c>
      <c r="G7" s="19"/>
    </row>
    <row r="8" spans="1:20" x14ac:dyDescent="0.2">
      <c r="A8" s="55" t="s">
        <v>10</v>
      </c>
      <c r="B8" s="54">
        <f t="shared" si="0"/>
        <v>0</v>
      </c>
      <c r="C8" s="54">
        <f t="shared" si="0"/>
        <v>0</v>
      </c>
      <c r="D8" s="54">
        <f t="shared" si="0"/>
        <v>0</v>
      </c>
      <c r="E8" s="54">
        <f t="shared" si="1"/>
        <v>0</v>
      </c>
      <c r="F8" s="54"/>
      <c r="G8" s="19"/>
    </row>
    <row r="9" spans="1:20" x14ac:dyDescent="0.2">
      <c r="A9" s="55" t="s">
        <v>9</v>
      </c>
      <c r="B9" s="54">
        <f t="shared" si="0"/>
        <v>0</v>
      </c>
      <c r="C9" s="54">
        <f t="shared" si="0"/>
        <v>0</v>
      </c>
      <c r="D9" s="54">
        <f t="shared" si="0"/>
        <v>0</v>
      </c>
      <c r="E9" s="54">
        <f t="shared" si="1"/>
        <v>0</v>
      </c>
      <c r="F9" s="54"/>
      <c r="G9" s="19"/>
    </row>
    <row r="10" spans="1:20" x14ac:dyDescent="0.2">
      <c r="A10" s="55" t="s">
        <v>8</v>
      </c>
      <c r="B10" s="54">
        <f t="shared" si="0"/>
        <v>0</v>
      </c>
      <c r="C10" s="54">
        <f t="shared" si="0"/>
        <v>0</v>
      </c>
      <c r="D10" s="54">
        <f t="shared" si="0"/>
        <v>0</v>
      </c>
      <c r="E10" s="54">
        <f t="shared" si="1"/>
        <v>0</v>
      </c>
      <c r="F10" s="54"/>
      <c r="G10" s="19"/>
    </row>
    <row r="11" spans="1:20" x14ac:dyDescent="0.2">
      <c r="A11" s="55" t="s">
        <v>5</v>
      </c>
      <c r="B11" s="54">
        <f t="shared" si="0"/>
        <v>0</v>
      </c>
      <c r="C11" s="54">
        <f t="shared" si="0"/>
        <v>0</v>
      </c>
      <c r="D11" s="54">
        <f t="shared" si="0"/>
        <v>0</v>
      </c>
      <c r="E11" s="56">
        <f t="shared" si="1"/>
        <v>0</v>
      </c>
      <c r="F11" s="54"/>
      <c r="G11" s="19"/>
    </row>
    <row r="12" spans="1:20" x14ac:dyDescent="0.2">
      <c r="A12" s="55" t="s">
        <v>25</v>
      </c>
      <c r="B12" s="54">
        <f t="shared" si="0"/>
        <v>0</v>
      </c>
      <c r="C12" s="54">
        <f t="shared" si="0"/>
        <v>0</v>
      </c>
      <c r="D12" s="54">
        <f t="shared" si="0"/>
        <v>0</v>
      </c>
      <c r="E12" s="56">
        <f t="shared" si="1"/>
        <v>0</v>
      </c>
      <c r="F12" s="54"/>
      <c r="G12" s="19"/>
      <c r="Q12" s="123"/>
    </row>
    <row r="13" spans="1:20" ht="15" thickBot="1" x14ac:dyDescent="0.25">
      <c r="A13" s="57" t="s">
        <v>3</v>
      </c>
      <c r="B13" s="58">
        <f t="shared" si="0"/>
        <v>0</v>
      </c>
      <c r="C13" s="58">
        <f t="shared" si="0"/>
        <v>0</v>
      </c>
      <c r="D13" s="58">
        <f t="shared" si="0"/>
        <v>0</v>
      </c>
      <c r="E13" s="58">
        <f t="shared" si="1"/>
        <v>0</v>
      </c>
      <c r="F13" s="58"/>
      <c r="G13" s="19"/>
    </row>
    <row r="14" spans="1:20" ht="15" x14ac:dyDescent="0.25">
      <c r="A14" s="59" t="s">
        <v>132</v>
      </c>
      <c r="B14" s="56">
        <f>SUM(B6+B7+B8+B9+B10-B11-B12+B13)</f>
        <v>0</v>
      </c>
      <c r="C14" s="56">
        <f>SUM(C6+C7+C8+C9+C10-C11-C12+C13)</f>
        <v>0</v>
      </c>
      <c r="D14" s="56">
        <f>SUM(D6+D7+D8+D9+D10-D11-D12+D13)</f>
        <v>0</v>
      </c>
      <c r="E14" s="56">
        <f>SUM(E6+E7+E8+E9+E10-E11-E12+E13)</f>
        <v>0</v>
      </c>
      <c r="F14" s="54">
        <f>SUM(F6:F7)</f>
        <v>0</v>
      </c>
      <c r="G14" s="19"/>
    </row>
    <row r="15" spans="1:20" ht="15.75" thickBot="1" x14ac:dyDescent="0.3">
      <c r="A15" s="57" t="s">
        <v>4</v>
      </c>
      <c r="B15" s="58">
        <f>B31+B49+B67+B85+B103+B121+B139+B157+B175+B193+B211+B229+B247+B265+B283+B301+B319+B337+B355+B373+B391+B409+B427</f>
        <v>0</v>
      </c>
      <c r="C15" s="58">
        <f>C31+C49+C67+C85+C103+C121+C139+C157+C175+C193+C211+C229+C247+C265+C283+C301+C319+C337+C355+C373+C391+C409+C427</f>
        <v>0</v>
      </c>
      <c r="D15" s="58">
        <f>D31+D49+D67+D85+D103+D121+D139+D157+D175+D193+D211+D229+D247+D265+D283+D301+D319+D337+D355+D373+D391+D409+D427</f>
        <v>0</v>
      </c>
      <c r="E15" s="58">
        <f>SUM(B15:D15)</f>
        <v>0</v>
      </c>
      <c r="F15" s="60"/>
      <c r="G15" s="19"/>
    </row>
    <row r="16" spans="1:20" ht="15.75" thickBot="1" x14ac:dyDescent="0.3">
      <c r="A16" s="61" t="s">
        <v>0</v>
      </c>
      <c r="B16" s="62">
        <f>SUM(B14:B15)</f>
        <v>0</v>
      </c>
      <c r="C16" s="62">
        <f>SUM(C14:C15)</f>
        <v>0</v>
      </c>
      <c r="D16" s="62">
        <f>SUM(D14:D15)</f>
        <v>0</v>
      </c>
      <c r="E16" s="62">
        <f>SUM(B16:D16)</f>
        <v>0</v>
      </c>
      <c r="F16" s="63"/>
      <c r="G16" s="19"/>
    </row>
    <row r="17" spans="1:22" x14ac:dyDescent="0.2">
      <c r="A17" s="64"/>
      <c r="B17" s="64"/>
      <c r="C17" s="64"/>
      <c r="D17" s="64"/>
      <c r="E17" s="64"/>
      <c r="F17" s="64"/>
    </row>
    <row r="18" spans="1:22" ht="15" x14ac:dyDescent="0.25">
      <c r="A18" s="65" t="s">
        <v>140</v>
      </c>
      <c r="B18" s="1"/>
      <c r="C18" s="66"/>
      <c r="D18" s="67" t="s">
        <v>144</v>
      </c>
      <c r="E18" s="1"/>
      <c r="Q18" s="177"/>
      <c r="R18" s="177"/>
      <c r="S18" s="177"/>
      <c r="T18" s="146"/>
    </row>
    <row r="19" spans="1:22" ht="15" x14ac:dyDescent="0.25">
      <c r="A19" s="67" t="s">
        <v>141</v>
      </c>
      <c r="B19" s="68"/>
      <c r="C19" s="67"/>
      <c r="D19" s="67" t="s">
        <v>143</v>
      </c>
      <c r="E19" s="1"/>
      <c r="Q19" s="187"/>
      <c r="R19" s="187"/>
      <c r="S19" s="187"/>
    </row>
    <row r="20" spans="1:22" ht="15" x14ac:dyDescent="0.25">
      <c r="A20" s="65"/>
      <c r="B20" s="67"/>
      <c r="C20" s="67"/>
      <c r="D20" s="67"/>
      <c r="E20" s="69"/>
      <c r="Q20" s="187"/>
      <c r="R20" s="187"/>
      <c r="S20" s="187"/>
    </row>
    <row r="21" spans="1:22" ht="15.75" thickBot="1" x14ac:dyDescent="0.3">
      <c r="A21" s="92"/>
      <c r="B21" s="51" t="s">
        <v>146</v>
      </c>
      <c r="C21" s="51" t="s">
        <v>6</v>
      </c>
      <c r="D21" s="51" t="s">
        <v>7</v>
      </c>
      <c r="E21" s="51" t="s">
        <v>0</v>
      </c>
      <c r="F21" s="52" t="s">
        <v>24</v>
      </c>
      <c r="G21" s="9"/>
      <c r="H21" s="9"/>
      <c r="I21" s="9"/>
      <c r="J21" s="9"/>
      <c r="K21" s="9"/>
      <c r="L21" s="9"/>
      <c r="M21" s="9"/>
      <c r="N21" s="9"/>
      <c r="O21" s="9"/>
      <c r="P21" s="124"/>
      <c r="Q21" s="126" t="s">
        <v>165</v>
      </c>
      <c r="R21" s="126" t="s">
        <v>162</v>
      </c>
      <c r="S21" s="126"/>
      <c r="V21" s="126"/>
    </row>
    <row r="22" spans="1:22" ht="15" customHeight="1" x14ac:dyDescent="0.25">
      <c r="A22" s="10" t="s">
        <v>1</v>
      </c>
      <c r="B22" s="70"/>
      <c r="C22" s="70"/>
      <c r="D22" s="70"/>
      <c r="E22" s="118">
        <f>SUM(B22:D22)</f>
        <v>0</v>
      </c>
      <c r="F22" s="72"/>
      <c r="G22" s="147"/>
      <c r="H22" s="148"/>
      <c r="I22" s="148"/>
      <c r="J22" s="148"/>
      <c r="K22" s="148"/>
      <c r="L22" s="148"/>
      <c r="M22" s="148"/>
      <c r="N22" s="148"/>
      <c r="O22" s="149"/>
      <c r="P22" s="127" t="str">
        <f>A22</f>
        <v>VIP</v>
      </c>
      <c r="Q22" s="146">
        <f t="shared" ref="Q22:Q32" si="2">IFERROR(B22*100/E22,0)</f>
        <v>0</v>
      </c>
      <c r="R22" s="129">
        <f>IFERROR(E22/F22,0)</f>
        <v>0</v>
      </c>
      <c r="S22" s="128"/>
    </row>
    <row r="23" spans="1:22" ht="15" x14ac:dyDescent="0.25">
      <c r="A23" s="10" t="s">
        <v>2</v>
      </c>
      <c r="B23" s="70"/>
      <c r="C23" s="70"/>
      <c r="D23" s="70"/>
      <c r="E23" s="118">
        <f>SUM(B23:D23)</f>
        <v>0</v>
      </c>
      <c r="F23" s="73"/>
      <c r="G23" s="150"/>
      <c r="H23" s="151"/>
      <c r="I23" s="151"/>
      <c r="J23" s="151"/>
      <c r="K23" s="151"/>
      <c r="L23" s="151"/>
      <c r="M23" s="151"/>
      <c r="N23" s="151"/>
      <c r="O23" s="152"/>
      <c r="P23" s="127" t="str">
        <f t="shared" ref="P23:P32" si="3">A23</f>
        <v>TAP</v>
      </c>
      <c r="Q23" s="146">
        <f t="shared" si="2"/>
        <v>0</v>
      </c>
      <c r="R23" s="129">
        <f>IFERROR(E23/F23,0)</f>
        <v>0</v>
      </c>
      <c r="S23" s="128"/>
    </row>
    <row r="24" spans="1:22" ht="15" x14ac:dyDescent="0.25">
      <c r="A24" s="10" t="s">
        <v>10</v>
      </c>
      <c r="B24" s="70"/>
      <c r="C24" s="70"/>
      <c r="D24" s="70"/>
      <c r="E24" s="118">
        <f t="shared" ref="E24:E29" si="4">SUM(B24:D24)</f>
        <v>0</v>
      </c>
      <c r="F24" s="74"/>
      <c r="G24" s="150"/>
      <c r="H24" s="151"/>
      <c r="I24" s="151"/>
      <c r="J24" s="151"/>
      <c r="K24" s="151"/>
      <c r="L24" s="151"/>
      <c r="M24" s="151"/>
      <c r="N24" s="151"/>
      <c r="O24" s="152"/>
      <c r="P24" s="127" t="str">
        <f t="shared" si="3"/>
        <v>Ekstern bistand</v>
      </c>
      <c r="Q24" s="146">
        <f t="shared" si="2"/>
        <v>0</v>
      </c>
      <c r="R24" s="128"/>
      <c r="S24" s="128"/>
    </row>
    <row r="25" spans="1:22" ht="15" x14ac:dyDescent="0.25">
      <c r="A25" s="10" t="s">
        <v>9</v>
      </c>
      <c r="B25" s="70"/>
      <c r="C25" s="70"/>
      <c r="D25" s="70"/>
      <c r="E25" s="118">
        <f t="shared" si="4"/>
        <v>0</v>
      </c>
      <c r="F25" s="74"/>
      <c r="G25" s="150"/>
      <c r="H25" s="151"/>
      <c r="I25" s="151"/>
      <c r="J25" s="151"/>
      <c r="K25" s="151"/>
      <c r="L25" s="151"/>
      <c r="M25" s="151"/>
      <c r="N25" s="151"/>
      <c r="O25" s="152"/>
      <c r="P25" s="127" t="str">
        <f t="shared" si="3"/>
        <v>Øvrige aktiviteter</v>
      </c>
      <c r="Q25" s="146">
        <f t="shared" si="2"/>
        <v>0</v>
      </c>
      <c r="R25" s="128"/>
      <c r="S25" s="128"/>
    </row>
    <row r="26" spans="1:22" ht="15" x14ac:dyDescent="0.25">
      <c r="A26" s="10" t="s">
        <v>8</v>
      </c>
      <c r="B26" s="70"/>
      <c r="C26" s="70"/>
      <c r="D26" s="70"/>
      <c r="E26" s="118">
        <f t="shared" si="4"/>
        <v>0</v>
      </c>
      <c r="F26" s="74"/>
      <c r="G26" s="150"/>
      <c r="H26" s="151"/>
      <c r="I26" s="151"/>
      <c r="J26" s="151"/>
      <c r="K26" s="151"/>
      <c r="L26" s="151"/>
      <c r="M26" s="151"/>
      <c r="N26" s="151"/>
      <c r="O26" s="152"/>
      <c r="P26" s="145" t="str">
        <f t="shared" si="3"/>
        <v>Apperatur/udstyr</v>
      </c>
      <c r="Q26" s="146">
        <f t="shared" si="2"/>
        <v>0</v>
      </c>
      <c r="R26" s="128"/>
      <c r="S26" s="128"/>
    </row>
    <row r="27" spans="1:22" ht="15" x14ac:dyDescent="0.25">
      <c r="A27" s="10" t="s">
        <v>5</v>
      </c>
      <c r="B27" s="75"/>
      <c r="C27" s="75"/>
      <c r="D27" s="75"/>
      <c r="E27" s="118">
        <f t="shared" si="4"/>
        <v>0</v>
      </c>
      <c r="F27" s="74"/>
      <c r="G27" s="150"/>
      <c r="H27" s="151"/>
      <c r="I27" s="151"/>
      <c r="J27" s="151"/>
      <c r="K27" s="151"/>
      <c r="L27" s="151"/>
      <c r="M27" s="151"/>
      <c r="N27" s="151"/>
      <c r="O27" s="152"/>
      <c r="P27" s="145" t="str">
        <f t="shared" si="3"/>
        <v>Scrap-værdi</v>
      </c>
      <c r="Q27" s="146">
        <f t="shared" si="2"/>
        <v>0</v>
      </c>
      <c r="R27" s="128"/>
      <c r="S27" s="128"/>
    </row>
    <row r="28" spans="1:22" ht="15" x14ac:dyDescent="0.25">
      <c r="A28" s="10" t="s">
        <v>25</v>
      </c>
      <c r="B28" s="75"/>
      <c r="C28" s="75"/>
      <c r="D28" s="75"/>
      <c r="E28" s="118">
        <f t="shared" si="4"/>
        <v>0</v>
      </c>
      <c r="F28" s="74"/>
      <c r="G28" s="150"/>
      <c r="H28" s="151"/>
      <c r="I28" s="151"/>
      <c r="J28" s="151"/>
      <c r="K28" s="151"/>
      <c r="L28" s="151"/>
      <c r="M28" s="151"/>
      <c r="N28" s="151"/>
      <c r="O28" s="152"/>
      <c r="P28" s="127" t="str">
        <f t="shared" si="3"/>
        <v>Evt. indtægter</v>
      </c>
      <c r="Q28" s="146">
        <f t="shared" si="2"/>
        <v>0</v>
      </c>
      <c r="R28" s="128"/>
      <c r="S28" s="128"/>
    </row>
    <row r="29" spans="1:22" ht="15.75" thickBot="1" x14ac:dyDescent="0.3">
      <c r="A29" s="50" t="s">
        <v>3</v>
      </c>
      <c r="B29" s="76"/>
      <c r="C29" s="76"/>
      <c r="D29" s="76"/>
      <c r="E29" s="119">
        <f t="shared" si="4"/>
        <v>0</v>
      </c>
      <c r="F29" s="60"/>
      <c r="G29" s="150"/>
      <c r="H29" s="151"/>
      <c r="I29" s="151"/>
      <c r="J29" s="151"/>
      <c r="K29" s="151"/>
      <c r="L29" s="151"/>
      <c r="M29" s="151"/>
      <c r="N29" s="151"/>
      <c r="O29" s="152"/>
      <c r="P29" s="127" t="str">
        <f t="shared" si="3"/>
        <v>Andet</v>
      </c>
      <c r="Q29" s="146">
        <f t="shared" si="2"/>
        <v>0</v>
      </c>
      <c r="R29" s="128"/>
      <c r="S29" s="128"/>
    </row>
    <row r="30" spans="1:22" ht="15" x14ac:dyDescent="0.25">
      <c r="A30" s="44" t="s">
        <v>132</v>
      </c>
      <c r="B30" s="71">
        <f>SUM(B22+B23+B24+B25+B26-B27-B28+B29)</f>
        <v>0</v>
      </c>
      <c r="C30" s="71">
        <f>SUM(C22+C23+C24+C25+C26-C27-C28+C29)</f>
        <v>0</v>
      </c>
      <c r="D30" s="71">
        <f>SUM(D22+D23+D24+D25+D26-D27-D28+D29)</f>
        <v>0</v>
      </c>
      <c r="E30" s="118">
        <f>SUM(E22+E23+E24+E25+E26-E27-E28+E29)</f>
        <v>0</v>
      </c>
      <c r="F30" s="74">
        <f>SUM(F22:F23)</f>
        <v>0</v>
      </c>
      <c r="G30" s="150"/>
      <c r="H30" s="151"/>
      <c r="I30" s="151"/>
      <c r="J30" s="151"/>
      <c r="K30" s="151"/>
      <c r="L30" s="151"/>
      <c r="M30" s="151"/>
      <c r="N30" s="151"/>
      <c r="O30" s="152"/>
      <c r="P30" s="131" t="str">
        <f t="shared" si="3"/>
        <v>I alt uden OH</v>
      </c>
      <c r="Q30" s="146">
        <f t="shared" si="2"/>
        <v>0</v>
      </c>
      <c r="R30" s="132"/>
      <c r="S30" s="132"/>
    </row>
    <row r="31" spans="1:22" ht="15.75" thickBot="1" x14ac:dyDescent="0.3">
      <c r="A31" s="78" t="s">
        <v>4</v>
      </c>
      <c r="B31" s="76"/>
      <c r="C31" s="76"/>
      <c r="D31" s="76"/>
      <c r="E31" s="77">
        <f>SUM(B31:D31)</f>
        <v>0</v>
      </c>
      <c r="F31" s="60"/>
      <c r="G31" s="150"/>
      <c r="H31" s="151"/>
      <c r="I31" s="151"/>
      <c r="J31" s="151"/>
      <c r="K31" s="151"/>
      <c r="L31" s="151"/>
      <c r="M31" s="151"/>
      <c r="N31" s="151"/>
      <c r="O31" s="152"/>
      <c r="P31" s="127" t="str">
        <f t="shared" si="3"/>
        <v>OH</v>
      </c>
      <c r="Q31" s="146">
        <f t="shared" si="2"/>
        <v>0</v>
      </c>
      <c r="R31" s="133"/>
      <c r="S31" s="133"/>
    </row>
    <row r="32" spans="1:22" ht="15.75" thickBot="1" x14ac:dyDescent="0.3">
      <c r="A32" s="79" t="s">
        <v>0</v>
      </c>
      <c r="B32" s="71">
        <f>SUM(B30:B31)</f>
        <v>0</v>
      </c>
      <c r="C32" s="71">
        <f>SUM(C30:C31)</f>
        <v>0</v>
      </c>
      <c r="D32" s="71">
        <f>SUM(D30:D31)</f>
        <v>0</v>
      </c>
      <c r="E32" s="71">
        <f>SUM(E30:E31)</f>
        <v>0</v>
      </c>
      <c r="F32" s="74"/>
      <c r="G32" s="153"/>
      <c r="H32" s="154"/>
      <c r="I32" s="154"/>
      <c r="J32" s="154"/>
      <c r="K32" s="154"/>
      <c r="L32" s="154"/>
      <c r="M32" s="154"/>
      <c r="N32" s="154"/>
      <c r="O32" s="155"/>
      <c r="P32" s="134" t="str">
        <f t="shared" si="3"/>
        <v>I alt</v>
      </c>
      <c r="Q32" s="146">
        <f t="shared" si="2"/>
        <v>0</v>
      </c>
      <c r="R32" s="126" t="s">
        <v>166</v>
      </c>
      <c r="S32" s="126" t="s">
        <v>161</v>
      </c>
      <c r="T32" s="141" t="s">
        <v>167</v>
      </c>
    </row>
    <row r="33" spans="1:23" ht="15" x14ac:dyDescent="0.25">
      <c r="A33" s="80" t="s">
        <v>22</v>
      </c>
      <c r="B33" s="81" t="e">
        <f>(B31/B30)*100</f>
        <v>#DIV/0!</v>
      </c>
      <c r="C33" s="81" t="e">
        <f>(C31/C30)*100</f>
        <v>#DIV/0!</v>
      </c>
      <c r="D33" s="82" t="s">
        <v>142</v>
      </c>
      <c r="E33" s="83" t="e">
        <f>(B32/E32)*100</f>
        <v>#DIV/0!</v>
      </c>
      <c r="G33" s="9"/>
      <c r="H33" s="9"/>
      <c r="I33" s="9"/>
      <c r="J33" s="9"/>
      <c r="K33" s="9"/>
      <c r="L33" s="9"/>
      <c r="M33" s="9"/>
      <c r="N33" s="9"/>
      <c r="O33" s="9"/>
      <c r="Q33" s="127" t="str">
        <f>A33</f>
        <v>%sats off. Virk.</v>
      </c>
      <c r="R33" s="135">
        <f t="shared" ref="R33:T33" si="5">IFERROR((B31/B30)*100,0)</f>
        <v>0</v>
      </c>
      <c r="S33" s="135">
        <f t="shared" si="5"/>
        <v>0</v>
      </c>
      <c r="T33" s="135">
        <f t="shared" si="5"/>
        <v>0</v>
      </c>
    </row>
    <row r="34" spans="1:23" ht="15" x14ac:dyDescent="0.25">
      <c r="A34" s="80" t="s">
        <v>23</v>
      </c>
      <c r="B34" s="81" t="e">
        <f>(B31/(B22+B23)*100)</f>
        <v>#DIV/0!</v>
      </c>
      <c r="C34" s="81" t="e">
        <f>(C31/(C22+C23)*100)</f>
        <v>#DIV/0!</v>
      </c>
      <c r="D34" s="84" t="e">
        <f>(D31/(D22+D23)*100)</f>
        <v>#DIV/0!</v>
      </c>
      <c r="E34" s="93" t="e">
        <f>(E31/(E22+E23)*100)</f>
        <v>#DIV/0!</v>
      </c>
      <c r="G34" s="9"/>
      <c r="H34" s="9"/>
      <c r="I34" s="9"/>
      <c r="J34" s="9"/>
      <c r="K34" s="9"/>
      <c r="L34" s="9"/>
      <c r="M34" s="9"/>
      <c r="N34" s="9"/>
      <c r="O34" s="9"/>
      <c r="Q34" s="127" t="str">
        <f>A34</f>
        <v>%sat privat Virk.</v>
      </c>
      <c r="R34" s="135">
        <f>IFERROR(B31/(B23+B22)*100,0)</f>
        <v>0</v>
      </c>
      <c r="S34" s="135">
        <f t="shared" ref="S34:T34" si="6">IFERROR(C31/(C23+C22)*100,0)</f>
        <v>0</v>
      </c>
      <c r="T34" s="135">
        <f t="shared" si="6"/>
        <v>0</v>
      </c>
    </row>
    <row r="35" spans="1:23" x14ac:dyDescent="0.2">
      <c r="G35" s="9"/>
      <c r="H35" s="9"/>
      <c r="I35" s="9"/>
      <c r="J35" s="9"/>
      <c r="K35" s="9"/>
      <c r="L35" s="9"/>
      <c r="M35" s="9"/>
      <c r="N35" s="9"/>
      <c r="O35" s="9"/>
      <c r="Q35" t="s">
        <v>163</v>
      </c>
      <c r="R35" s="136" t="e">
        <f>E32/E$16*100</f>
        <v>#DIV/0!</v>
      </c>
      <c r="S35" s="137"/>
      <c r="T35" s="121"/>
      <c r="U35" s="138" t="e">
        <f>R35</f>
        <v>#DIV/0!</v>
      </c>
      <c r="W35" s="138"/>
    </row>
    <row r="36" spans="1:23" ht="15" x14ac:dyDescent="0.25">
      <c r="A36" s="65" t="s">
        <v>140</v>
      </c>
      <c r="B36" s="1"/>
      <c r="C36" s="66"/>
      <c r="D36" s="67" t="s">
        <v>144</v>
      </c>
      <c r="E36" s="1"/>
      <c r="G36" s="9"/>
      <c r="H36" s="9"/>
      <c r="I36" s="9"/>
      <c r="J36" s="9"/>
      <c r="K36" s="9"/>
      <c r="L36" s="9"/>
      <c r="M36" s="9"/>
      <c r="N36" s="9"/>
      <c r="O36" s="9"/>
    </row>
    <row r="37" spans="1:23" ht="15" x14ac:dyDescent="0.25">
      <c r="A37" s="67" t="s">
        <v>141</v>
      </c>
      <c r="B37" s="68"/>
      <c r="C37" s="67"/>
      <c r="D37" s="67" t="s">
        <v>143</v>
      </c>
      <c r="E37" s="1"/>
      <c r="G37" s="9"/>
      <c r="H37" s="9"/>
      <c r="I37" s="9"/>
      <c r="J37" s="9"/>
      <c r="K37" s="9"/>
      <c r="L37" s="9"/>
      <c r="M37" s="9"/>
      <c r="N37" s="9"/>
      <c r="O37" s="9"/>
    </row>
    <row r="38" spans="1:23" ht="15" x14ac:dyDescent="0.25">
      <c r="A38" s="65"/>
      <c r="B38" s="67"/>
      <c r="C38" s="67"/>
      <c r="D38" s="67"/>
      <c r="E38" s="69"/>
      <c r="G38" s="9"/>
      <c r="H38" s="9"/>
      <c r="I38" s="9"/>
      <c r="J38" s="9"/>
      <c r="K38" s="9"/>
      <c r="L38" s="9"/>
      <c r="M38" s="9"/>
      <c r="N38" s="9"/>
      <c r="O38" s="9"/>
    </row>
    <row r="39" spans="1:23" ht="15.75" thickBot="1" x14ac:dyDescent="0.3">
      <c r="A39" s="92"/>
      <c r="B39" s="51" t="s">
        <v>146</v>
      </c>
      <c r="C39" s="51" t="s">
        <v>6</v>
      </c>
      <c r="D39" s="51" t="s">
        <v>7</v>
      </c>
      <c r="E39" s="51" t="s">
        <v>0</v>
      </c>
      <c r="F39" s="52" t="s">
        <v>24</v>
      </c>
      <c r="G39" s="9"/>
      <c r="H39" s="9"/>
      <c r="I39" s="9"/>
      <c r="J39" s="9"/>
      <c r="K39" s="9"/>
      <c r="L39" s="9"/>
      <c r="M39" s="9"/>
      <c r="N39" s="9"/>
      <c r="O39" s="9"/>
      <c r="P39" s="124"/>
      <c r="Q39" s="126" t="s">
        <v>165</v>
      </c>
      <c r="R39" s="126" t="s">
        <v>162</v>
      </c>
      <c r="S39" s="126"/>
      <c r="V39" s="126"/>
    </row>
    <row r="40" spans="1:23" ht="15" x14ac:dyDescent="0.25">
      <c r="A40" s="10" t="s">
        <v>1</v>
      </c>
      <c r="B40" s="70"/>
      <c r="C40" s="70"/>
      <c r="D40" s="70"/>
      <c r="E40" s="118">
        <f>SUM(B40:D40)</f>
        <v>0</v>
      </c>
      <c r="F40" s="72"/>
      <c r="G40" s="178"/>
      <c r="H40" s="179"/>
      <c r="I40" s="179"/>
      <c r="J40" s="179"/>
      <c r="K40" s="179"/>
      <c r="L40" s="179"/>
      <c r="M40" s="179"/>
      <c r="N40" s="179"/>
      <c r="O40" s="180"/>
      <c r="P40" s="127" t="str">
        <f>A40</f>
        <v>VIP</v>
      </c>
      <c r="Q40" s="146">
        <f t="shared" ref="Q40:Q50" si="7">IFERROR(B40*100/E40,0)</f>
        <v>0</v>
      </c>
      <c r="R40" s="129">
        <f>IFERROR(E40/F40,0)</f>
        <v>0</v>
      </c>
      <c r="S40" s="128"/>
    </row>
    <row r="41" spans="1:23" ht="15" x14ac:dyDescent="0.25">
      <c r="A41" s="10" t="s">
        <v>2</v>
      </c>
      <c r="B41" s="70"/>
      <c r="C41" s="70"/>
      <c r="D41" s="70"/>
      <c r="E41" s="118">
        <f>SUM(B41:D41)</f>
        <v>0</v>
      </c>
      <c r="F41" s="73"/>
      <c r="G41" s="181"/>
      <c r="H41" s="182"/>
      <c r="I41" s="182"/>
      <c r="J41" s="182"/>
      <c r="K41" s="182"/>
      <c r="L41" s="182"/>
      <c r="M41" s="182"/>
      <c r="N41" s="182"/>
      <c r="O41" s="183"/>
      <c r="P41" s="127" t="str">
        <f t="shared" ref="P41:P50" si="8">A41</f>
        <v>TAP</v>
      </c>
      <c r="Q41" s="146">
        <f t="shared" si="7"/>
        <v>0</v>
      </c>
      <c r="R41" s="129">
        <f>IFERROR(E41/F41,0)</f>
        <v>0</v>
      </c>
      <c r="S41" s="128"/>
    </row>
    <row r="42" spans="1:23" ht="15" x14ac:dyDescent="0.25">
      <c r="A42" s="10" t="s">
        <v>10</v>
      </c>
      <c r="B42" s="70"/>
      <c r="C42" s="70"/>
      <c r="D42" s="70"/>
      <c r="E42" s="118">
        <f t="shared" ref="E42:E47" si="9">SUM(B42:D42)</f>
        <v>0</v>
      </c>
      <c r="F42" s="74"/>
      <c r="G42" s="181"/>
      <c r="H42" s="182"/>
      <c r="I42" s="182"/>
      <c r="J42" s="182"/>
      <c r="K42" s="182"/>
      <c r="L42" s="182"/>
      <c r="M42" s="182"/>
      <c r="N42" s="182"/>
      <c r="O42" s="183"/>
      <c r="P42" s="127" t="str">
        <f t="shared" si="8"/>
        <v>Ekstern bistand</v>
      </c>
      <c r="Q42" s="146">
        <f t="shared" si="7"/>
        <v>0</v>
      </c>
      <c r="R42" s="128"/>
      <c r="S42" s="128"/>
    </row>
    <row r="43" spans="1:23" ht="15" x14ac:dyDescent="0.25">
      <c r="A43" s="10" t="s">
        <v>9</v>
      </c>
      <c r="B43" s="70"/>
      <c r="C43" s="70"/>
      <c r="D43" s="70"/>
      <c r="E43" s="118">
        <f t="shared" si="9"/>
        <v>0</v>
      </c>
      <c r="F43" s="74"/>
      <c r="G43" s="181"/>
      <c r="H43" s="182"/>
      <c r="I43" s="182"/>
      <c r="J43" s="182"/>
      <c r="K43" s="182"/>
      <c r="L43" s="182"/>
      <c r="M43" s="182"/>
      <c r="N43" s="182"/>
      <c r="O43" s="183"/>
      <c r="P43" s="127" t="str">
        <f t="shared" si="8"/>
        <v>Øvrige aktiviteter</v>
      </c>
      <c r="Q43" s="146">
        <f t="shared" si="7"/>
        <v>0</v>
      </c>
      <c r="R43" s="128"/>
      <c r="S43" s="128"/>
    </row>
    <row r="44" spans="1:23" ht="15" x14ac:dyDescent="0.25">
      <c r="A44" s="10" t="s">
        <v>8</v>
      </c>
      <c r="B44" s="70"/>
      <c r="C44" s="70"/>
      <c r="D44" s="70"/>
      <c r="E44" s="118">
        <f t="shared" si="9"/>
        <v>0</v>
      </c>
      <c r="F44" s="74"/>
      <c r="G44" s="181"/>
      <c r="H44" s="182"/>
      <c r="I44" s="182"/>
      <c r="J44" s="182"/>
      <c r="K44" s="182"/>
      <c r="L44" s="182"/>
      <c r="M44" s="182"/>
      <c r="N44" s="182"/>
      <c r="O44" s="183"/>
      <c r="P44" s="145" t="str">
        <f t="shared" si="8"/>
        <v>Apperatur/udstyr</v>
      </c>
      <c r="Q44" s="146">
        <f t="shared" si="7"/>
        <v>0</v>
      </c>
      <c r="R44" s="128"/>
      <c r="S44" s="128"/>
    </row>
    <row r="45" spans="1:23" ht="15" x14ac:dyDescent="0.25">
      <c r="A45" s="10" t="s">
        <v>5</v>
      </c>
      <c r="B45" s="75"/>
      <c r="C45" s="75"/>
      <c r="D45" s="75"/>
      <c r="E45" s="118">
        <f t="shared" si="9"/>
        <v>0</v>
      </c>
      <c r="F45" s="74"/>
      <c r="G45" s="181"/>
      <c r="H45" s="182"/>
      <c r="I45" s="182"/>
      <c r="J45" s="182"/>
      <c r="K45" s="182"/>
      <c r="L45" s="182"/>
      <c r="M45" s="182"/>
      <c r="N45" s="182"/>
      <c r="O45" s="183"/>
      <c r="P45" s="145" t="str">
        <f t="shared" si="8"/>
        <v>Scrap-værdi</v>
      </c>
      <c r="Q45" s="146">
        <f t="shared" si="7"/>
        <v>0</v>
      </c>
      <c r="R45" s="128"/>
      <c r="S45" s="128"/>
    </row>
    <row r="46" spans="1:23" ht="15" x14ac:dyDescent="0.25">
      <c r="A46" s="10" t="s">
        <v>25</v>
      </c>
      <c r="B46" s="75"/>
      <c r="C46" s="75"/>
      <c r="D46" s="75"/>
      <c r="E46" s="118">
        <f t="shared" si="9"/>
        <v>0</v>
      </c>
      <c r="F46" s="74"/>
      <c r="G46" s="181"/>
      <c r="H46" s="182"/>
      <c r="I46" s="182"/>
      <c r="J46" s="182"/>
      <c r="K46" s="182"/>
      <c r="L46" s="182"/>
      <c r="M46" s="182"/>
      <c r="N46" s="182"/>
      <c r="O46" s="183"/>
      <c r="P46" s="127" t="str">
        <f t="shared" si="8"/>
        <v>Evt. indtægter</v>
      </c>
      <c r="Q46" s="146">
        <f t="shared" si="7"/>
        <v>0</v>
      </c>
      <c r="R46" s="128"/>
      <c r="S46" s="128"/>
    </row>
    <row r="47" spans="1:23" ht="15.75" thickBot="1" x14ac:dyDescent="0.3">
      <c r="A47" s="50" t="s">
        <v>3</v>
      </c>
      <c r="B47" s="76"/>
      <c r="C47" s="76"/>
      <c r="D47" s="76"/>
      <c r="E47" s="119">
        <f t="shared" si="9"/>
        <v>0</v>
      </c>
      <c r="F47" s="60"/>
      <c r="G47" s="181"/>
      <c r="H47" s="182"/>
      <c r="I47" s="182"/>
      <c r="J47" s="182"/>
      <c r="K47" s="182"/>
      <c r="L47" s="182"/>
      <c r="M47" s="182"/>
      <c r="N47" s="182"/>
      <c r="O47" s="183"/>
      <c r="P47" s="127" t="str">
        <f t="shared" si="8"/>
        <v>Andet</v>
      </c>
      <c r="Q47" s="146">
        <f t="shared" si="7"/>
        <v>0</v>
      </c>
      <c r="R47" s="128"/>
      <c r="S47" s="128"/>
    </row>
    <row r="48" spans="1:23" ht="15" x14ac:dyDescent="0.25">
      <c r="A48" s="44" t="s">
        <v>132</v>
      </c>
      <c r="B48" s="71">
        <f>SUM(B40+B41+B42+B43+B44-B45-B46+B47)</f>
        <v>0</v>
      </c>
      <c r="C48" s="71">
        <f>SUM(C40+C41+C42+C43+C44-C45-C46+C47)</f>
        <v>0</v>
      </c>
      <c r="D48" s="71">
        <f>SUM(D40+D41+D42+D43+D44-D45-D46+D47)</f>
        <v>0</v>
      </c>
      <c r="E48" s="118">
        <f>SUM(E40+E41+E42+E43+E44-E45-E46+E47)</f>
        <v>0</v>
      </c>
      <c r="F48" s="74">
        <f>SUM(F40:F41)</f>
        <v>0</v>
      </c>
      <c r="G48" s="181"/>
      <c r="H48" s="182"/>
      <c r="I48" s="182"/>
      <c r="J48" s="182"/>
      <c r="K48" s="182"/>
      <c r="L48" s="182"/>
      <c r="M48" s="182"/>
      <c r="N48" s="182"/>
      <c r="O48" s="183"/>
      <c r="P48" s="131" t="str">
        <f t="shared" si="8"/>
        <v>I alt uden OH</v>
      </c>
      <c r="Q48" s="146">
        <f t="shared" si="7"/>
        <v>0</v>
      </c>
      <c r="R48" s="132"/>
      <c r="S48" s="132"/>
    </row>
    <row r="49" spans="1:23" ht="15.75" thickBot="1" x14ac:dyDescent="0.3">
      <c r="A49" s="78" t="s">
        <v>4</v>
      </c>
      <c r="B49" s="76"/>
      <c r="C49" s="76"/>
      <c r="D49" s="76"/>
      <c r="E49" s="119">
        <f>SUM(B49:D49)</f>
        <v>0</v>
      </c>
      <c r="F49" s="60"/>
      <c r="G49" s="181"/>
      <c r="H49" s="182"/>
      <c r="I49" s="182"/>
      <c r="J49" s="182"/>
      <c r="K49" s="182"/>
      <c r="L49" s="182"/>
      <c r="M49" s="182"/>
      <c r="N49" s="182"/>
      <c r="O49" s="183"/>
      <c r="P49" s="127" t="str">
        <f t="shared" si="8"/>
        <v>OH</v>
      </c>
      <c r="Q49" s="146">
        <f t="shared" si="7"/>
        <v>0</v>
      </c>
      <c r="R49" s="133"/>
      <c r="S49" s="133"/>
    </row>
    <row r="50" spans="1:23" ht="15.75" thickBot="1" x14ac:dyDescent="0.3">
      <c r="A50" s="79" t="s">
        <v>0</v>
      </c>
      <c r="B50" s="71">
        <f>SUM(B48:B49)</f>
        <v>0</v>
      </c>
      <c r="C50" s="71">
        <f>SUM(C48:C49)</f>
        <v>0</v>
      </c>
      <c r="D50" s="71">
        <f>SUM(D48:D49)</f>
        <v>0</v>
      </c>
      <c r="E50" s="118">
        <f>SUM(E48:E49)</f>
        <v>0</v>
      </c>
      <c r="F50" s="74"/>
      <c r="G50" s="184"/>
      <c r="H50" s="185"/>
      <c r="I50" s="185"/>
      <c r="J50" s="185"/>
      <c r="K50" s="185"/>
      <c r="L50" s="185"/>
      <c r="M50" s="185"/>
      <c r="N50" s="185"/>
      <c r="O50" s="186"/>
      <c r="P50" s="134" t="str">
        <f t="shared" si="8"/>
        <v>I alt</v>
      </c>
      <c r="Q50" s="146">
        <f t="shared" si="7"/>
        <v>0</v>
      </c>
      <c r="R50" s="126" t="s">
        <v>166</v>
      </c>
      <c r="S50" s="126" t="s">
        <v>161</v>
      </c>
      <c r="T50" s="141" t="s">
        <v>167</v>
      </c>
    </row>
    <row r="51" spans="1:23" ht="15" x14ac:dyDescent="0.25">
      <c r="A51" s="85" t="s">
        <v>22</v>
      </c>
      <c r="B51" s="86" t="e">
        <f>(B49/B48)*100</f>
        <v>#DIV/0!</v>
      </c>
      <c r="C51" s="86" t="e">
        <f>(C49/C48)*100</f>
        <v>#DIV/0!</v>
      </c>
      <c r="D51" s="87" t="s">
        <v>142</v>
      </c>
      <c r="E51" s="83" t="e">
        <f>(B50/E50)*100</f>
        <v>#DIV/0!</v>
      </c>
      <c r="G51" s="9"/>
      <c r="H51" s="9"/>
      <c r="I51" s="9"/>
      <c r="J51" s="9"/>
      <c r="K51" s="9"/>
      <c r="L51" s="9"/>
      <c r="M51" s="9"/>
      <c r="N51" s="9"/>
      <c r="O51" s="9"/>
      <c r="Q51" s="127" t="str">
        <f>A51</f>
        <v>%sats off. Virk.</v>
      </c>
      <c r="R51" s="135">
        <f t="shared" ref="R51:T51" si="10">IFERROR((B49/B48)*100,0)</f>
        <v>0</v>
      </c>
      <c r="S51" s="135">
        <f t="shared" si="10"/>
        <v>0</v>
      </c>
      <c r="T51" s="135">
        <f t="shared" si="10"/>
        <v>0</v>
      </c>
    </row>
    <row r="52" spans="1:23" ht="15" x14ac:dyDescent="0.25">
      <c r="A52" s="85" t="s">
        <v>23</v>
      </c>
      <c r="B52" s="86" t="e">
        <f>(B49/(B40+B41)*100)</f>
        <v>#DIV/0!</v>
      </c>
      <c r="C52" s="86" t="e">
        <f>(C49/(C40+C41)*100)</f>
        <v>#DIV/0!</v>
      </c>
      <c r="D52" s="84" t="e">
        <f>(D49/(D40+D41)*100)</f>
        <v>#DIV/0!</v>
      </c>
      <c r="E52" s="93" t="e">
        <f>(E49/(E40+E41)*100)</f>
        <v>#DIV/0!</v>
      </c>
      <c r="Q52" s="127" t="str">
        <f>A52</f>
        <v>%sat privat Virk.</v>
      </c>
      <c r="R52" s="135">
        <f>IFERROR(B49/(B41+B40)*100,0)</f>
        <v>0</v>
      </c>
      <c r="S52" s="135">
        <f t="shared" ref="S52:T52" si="11">IFERROR(C49/(C41+C40)*100,0)</f>
        <v>0</v>
      </c>
      <c r="T52" s="135">
        <f t="shared" si="11"/>
        <v>0</v>
      </c>
    </row>
    <row r="53" spans="1:23" x14ac:dyDescent="0.2">
      <c r="Q53" t="s">
        <v>163</v>
      </c>
      <c r="R53" s="136" t="e">
        <f>E50/E$16*100</f>
        <v>#DIV/0!</v>
      </c>
      <c r="S53" s="137"/>
      <c r="T53" s="121"/>
      <c r="U53" s="138" t="e">
        <f>R53</f>
        <v>#DIV/0!</v>
      </c>
      <c r="W53" s="138"/>
    </row>
    <row r="54" spans="1:23" ht="15" x14ac:dyDescent="0.25">
      <c r="A54" s="65" t="s">
        <v>140</v>
      </c>
      <c r="B54" s="1"/>
      <c r="C54" s="66"/>
      <c r="D54" s="67" t="s">
        <v>144</v>
      </c>
      <c r="E54" s="1"/>
    </row>
    <row r="55" spans="1:23" ht="15" x14ac:dyDescent="0.25">
      <c r="A55" s="67" t="s">
        <v>141</v>
      </c>
      <c r="B55" s="68"/>
      <c r="C55" s="67"/>
      <c r="D55" s="67" t="s">
        <v>143</v>
      </c>
      <c r="E55" s="1"/>
    </row>
    <row r="56" spans="1:23" ht="15" x14ac:dyDescent="0.25">
      <c r="A56" s="65"/>
      <c r="B56" s="67"/>
      <c r="C56" s="67"/>
      <c r="D56" s="67"/>
      <c r="E56" s="69"/>
    </row>
    <row r="57" spans="1:23" ht="15.75" thickBot="1" x14ac:dyDescent="0.3">
      <c r="A57" s="92"/>
      <c r="B57" s="51" t="s">
        <v>146</v>
      </c>
      <c r="C57" s="51" t="s">
        <v>6</v>
      </c>
      <c r="D57" s="51" t="s">
        <v>7</v>
      </c>
      <c r="E57" s="51" t="s">
        <v>0</v>
      </c>
      <c r="F57" s="52" t="s">
        <v>24</v>
      </c>
      <c r="G57" s="9"/>
      <c r="H57" s="9"/>
      <c r="I57" s="9"/>
      <c r="J57" s="9"/>
      <c r="K57" s="9"/>
      <c r="L57" s="9"/>
      <c r="M57" s="9"/>
      <c r="N57" s="9"/>
      <c r="O57" s="9"/>
      <c r="P57" s="124"/>
      <c r="Q57" s="126" t="s">
        <v>165</v>
      </c>
      <c r="R57" s="126" t="s">
        <v>162</v>
      </c>
      <c r="S57" s="126"/>
      <c r="V57" s="126"/>
    </row>
    <row r="58" spans="1:23" ht="15" x14ac:dyDescent="0.25">
      <c r="A58" s="10" t="s">
        <v>1</v>
      </c>
      <c r="B58" s="70"/>
      <c r="C58" s="70"/>
      <c r="D58" s="70"/>
      <c r="E58" s="118">
        <f t="shared" ref="E58:E65" si="12">SUM(B58:D58)</f>
        <v>0</v>
      </c>
      <c r="F58" s="72"/>
      <c r="G58" s="147"/>
      <c r="H58" s="148"/>
      <c r="I58" s="148"/>
      <c r="J58" s="148"/>
      <c r="K58" s="148"/>
      <c r="L58" s="148"/>
      <c r="M58" s="148"/>
      <c r="N58" s="148"/>
      <c r="O58" s="149"/>
      <c r="P58" s="127" t="str">
        <f>A58</f>
        <v>VIP</v>
      </c>
      <c r="Q58" s="146">
        <f t="shared" ref="Q58:Q68" si="13">IFERROR(B58*100/E58,0)</f>
        <v>0</v>
      </c>
      <c r="R58" s="129">
        <f>IFERROR(E58/F58,0)</f>
        <v>0</v>
      </c>
      <c r="S58" s="128"/>
    </row>
    <row r="59" spans="1:23" ht="15" x14ac:dyDescent="0.25">
      <c r="A59" s="10" t="s">
        <v>2</v>
      </c>
      <c r="B59" s="70"/>
      <c r="C59" s="70"/>
      <c r="D59" s="70"/>
      <c r="E59" s="118">
        <f t="shared" si="12"/>
        <v>0</v>
      </c>
      <c r="F59" s="73"/>
      <c r="G59" s="150"/>
      <c r="H59" s="151"/>
      <c r="I59" s="151"/>
      <c r="J59" s="151"/>
      <c r="K59" s="151"/>
      <c r="L59" s="151"/>
      <c r="M59" s="151"/>
      <c r="N59" s="151"/>
      <c r="O59" s="152"/>
      <c r="P59" s="127" t="str">
        <f t="shared" ref="P59:P68" si="14">A59</f>
        <v>TAP</v>
      </c>
      <c r="Q59" s="146">
        <f t="shared" si="13"/>
        <v>0</v>
      </c>
      <c r="R59" s="129">
        <f>IFERROR(E59/F59,0)</f>
        <v>0</v>
      </c>
      <c r="S59" s="128"/>
    </row>
    <row r="60" spans="1:23" ht="15" x14ac:dyDescent="0.25">
      <c r="A60" s="10" t="s">
        <v>10</v>
      </c>
      <c r="B60" s="70"/>
      <c r="C60" s="70"/>
      <c r="D60" s="70"/>
      <c r="E60" s="118">
        <f t="shared" si="12"/>
        <v>0</v>
      </c>
      <c r="F60" s="74"/>
      <c r="G60" s="150"/>
      <c r="H60" s="151"/>
      <c r="I60" s="151"/>
      <c r="J60" s="151"/>
      <c r="K60" s="151"/>
      <c r="L60" s="151"/>
      <c r="M60" s="151"/>
      <c r="N60" s="151"/>
      <c r="O60" s="152"/>
      <c r="P60" s="127" t="str">
        <f t="shared" si="14"/>
        <v>Ekstern bistand</v>
      </c>
      <c r="Q60" s="146">
        <f t="shared" si="13"/>
        <v>0</v>
      </c>
      <c r="R60" s="128"/>
      <c r="S60" s="128"/>
    </row>
    <row r="61" spans="1:23" ht="15" x14ac:dyDescent="0.25">
      <c r="A61" s="10" t="s">
        <v>9</v>
      </c>
      <c r="B61" s="70"/>
      <c r="C61" s="70"/>
      <c r="D61" s="70"/>
      <c r="E61" s="118">
        <f t="shared" si="12"/>
        <v>0</v>
      </c>
      <c r="F61" s="74"/>
      <c r="G61" s="150"/>
      <c r="H61" s="151"/>
      <c r="I61" s="151"/>
      <c r="J61" s="151"/>
      <c r="K61" s="151"/>
      <c r="L61" s="151"/>
      <c r="M61" s="151"/>
      <c r="N61" s="151"/>
      <c r="O61" s="152"/>
      <c r="P61" s="127" t="str">
        <f t="shared" si="14"/>
        <v>Øvrige aktiviteter</v>
      </c>
      <c r="Q61" s="146">
        <f t="shared" si="13"/>
        <v>0</v>
      </c>
      <c r="R61" s="128"/>
      <c r="S61" s="128"/>
    </row>
    <row r="62" spans="1:23" ht="15" x14ac:dyDescent="0.25">
      <c r="A62" s="10" t="s">
        <v>8</v>
      </c>
      <c r="B62" s="70"/>
      <c r="C62" s="70"/>
      <c r="D62" s="70"/>
      <c r="E62" s="118">
        <f t="shared" si="12"/>
        <v>0</v>
      </c>
      <c r="F62" s="74"/>
      <c r="G62" s="150"/>
      <c r="H62" s="151"/>
      <c r="I62" s="151"/>
      <c r="J62" s="151"/>
      <c r="K62" s="151"/>
      <c r="L62" s="151"/>
      <c r="M62" s="151"/>
      <c r="N62" s="151"/>
      <c r="O62" s="152"/>
      <c r="P62" s="145" t="str">
        <f t="shared" si="14"/>
        <v>Apperatur/udstyr</v>
      </c>
      <c r="Q62" s="146">
        <f t="shared" si="13"/>
        <v>0</v>
      </c>
      <c r="R62" s="128"/>
      <c r="S62" s="128"/>
    </row>
    <row r="63" spans="1:23" ht="15" x14ac:dyDescent="0.25">
      <c r="A63" s="10" t="s">
        <v>5</v>
      </c>
      <c r="B63" s="75"/>
      <c r="C63" s="75"/>
      <c r="D63" s="75"/>
      <c r="E63" s="118">
        <f t="shared" si="12"/>
        <v>0</v>
      </c>
      <c r="F63" s="74"/>
      <c r="G63" s="150"/>
      <c r="H63" s="151"/>
      <c r="I63" s="151"/>
      <c r="J63" s="151"/>
      <c r="K63" s="151"/>
      <c r="L63" s="151"/>
      <c r="M63" s="151"/>
      <c r="N63" s="151"/>
      <c r="O63" s="152"/>
      <c r="P63" s="145" t="str">
        <f t="shared" si="14"/>
        <v>Scrap-værdi</v>
      </c>
      <c r="Q63" s="146">
        <f t="shared" si="13"/>
        <v>0</v>
      </c>
      <c r="R63" s="128"/>
      <c r="S63" s="128"/>
    </row>
    <row r="64" spans="1:23" ht="15" x14ac:dyDescent="0.25">
      <c r="A64" s="10" t="s">
        <v>25</v>
      </c>
      <c r="B64" s="75"/>
      <c r="C64" s="75"/>
      <c r="D64" s="75"/>
      <c r="E64" s="118">
        <f t="shared" si="12"/>
        <v>0</v>
      </c>
      <c r="F64" s="74"/>
      <c r="G64" s="150"/>
      <c r="H64" s="151"/>
      <c r="I64" s="151"/>
      <c r="J64" s="151"/>
      <c r="K64" s="151"/>
      <c r="L64" s="151"/>
      <c r="M64" s="151"/>
      <c r="N64" s="151"/>
      <c r="O64" s="152"/>
      <c r="P64" s="127" t="str">
        <f t="shared" si="14"/>
        <v>Evt. indtægter</v>
      </c>
      <c r="Q64" s="146">
        <f t="shared" si="13"/>
        <v>0</v>
      </c>
      <c r="R64" s="128"/>
      <c r="S64" s="128"/>
    </row>
    <row r="65" spans="1:23" ht="15.75" thickBot="1" x14ac:dyDescent="0.3">
      <c r="A65" s="50" t="s">
        <v>3</v>
      </c>
      <c r="B65" s="76"/>
      <c r="C65" s="76"/>
      <c r="D65" s="76"/>
      <c r="E65" s="119">
        <f t="shared" si="12"/>
        <v>0</v>
      </c>
      <c r="F65" s="60"/>
      <c r="G65" s="150"/>
      <c r="H65" s="151"/>
      <c r="I65" s="151"/>
      <c r="J65" s="151"/>
      <c r="K65" s="151"/>
      <c r="L65" s="151"/>
      <c r="M65" s="151"/>
      <c r="N65" s="151"/>
      <c r="O65" s="152"/>
      <c r="P65" s="127" t="str">
        <f t="shared" si="14"/>
        <v>Andet</v>
      </c>
      <c r="Q65" s="146">
        <f t="shared" si="13"/>
        <v>0</v>
      </c>
      <c r="R65" s="128"/>
      <c r="S65" s="128"/>
    </row>
    <row r="66" spans="1:23" ht="15" x14ac:dyDescent="0.25">
      <c r="A66" s="44" t="s">
        <v>132</v>
      </c>
      <c r="B66" s="71">
        <f>SUM(B58+B59+B60+B61+B62-B63-B64+B65)</f>
        <v>0</v>
      </c>
      <c r="C66" s="71">
        <f>SUM(C58+C59+C60+C61+C62-C63-C64+C65)</f>
        <v>0</v>
      </c>
      <c r="D66" s="71">
        <f>SUM(D58+D59+D60+D61+D62-D63-D64+D65)</f>
        <v>0</v>
      </c>
      <c r="E66" s="71">
        <f>SUM(E58+E59+E60+E61+E62-E63-E64+E65)</f>
        <v>0</v>
      </c>
      <c r="F66" s="74">
        <f>SUM(F58:F59)</f>
        <v>0</v>
      </c>
      <c r="G66" s="150"/>
      <c r="H66" s="151"/>
      <c r="I66" s="151"/>
      <c r="J66" s="151"/>
      <c r="K66" s="151"/>
      <c r="L66" s="151"/>
      <c r="M66" s="151"/>
      <c r="N66" s="151"/>
      <c r="O66" s="152"/>
      <c r="P66" s="131" t="str">
        <f t="shared" si="14"/>
        <v>I alt uden OH</v>
      </c>
      <c r="Q66" s="146">
        <f t="shared" si="13"/>
        <v>0</v>
      </c>
      <c r="R66" s="132"/>
      <c r="S66" s="132"/>
    </row>
    <row r="67" spans="1:23" ht="15.75" thickBot="1" x14ac:dyDescent="0.3">
      <c r="A67" s="78" t="s">
        <v>4</v>
      </c>
      <c r="B67" s="76"/>
      <c r="C67" s="76"/>
      <c r="D67" s="76"/>
      <c r="E67" s="77">
        <f>SUM(B67:D67)</f>
        <v>0</v>
      </c>
      <c r="F67" s="60"/>
      <c r="G67" s="150"/>
      <c r="H67" s="151"/>
      <c r="I67" s="151"/>
      <c r="J67" s="151"/>
      <c r="K67" s="151"/>
      <c r="L67" s="151"/>
      <c r="M67" s="151"/>
      <c r="N67" s="151"/>
      <c r="O67" s="152"/>
      <c r="P67" s="127" t="str">
        <f t="shared" si="14"/>
        <v>OH</v>
      </c>
      <c r="Q67" s="146">
        <f t="shared" si="13"/>
        <v>0</v>
      </c>
      <c r="R67" s="133"/>
      <c r="S67" s="133"/>
    </row>
    <row r="68" spans="1:23" ht="15.75" thickBot="1" x14ac:dyDescent="0.3">
      <c r="A68" s="79" t="s">
        <v>0</v>
      </c>
      <c r="B68" s="71">
        <f>SUM(B66:B67)</f>
        <v>0</v>
      </c>
      <c r="C68" s="71">
        <f>SUM(C66:C67)</f>
        <v>0</v>
      </c>
      <c r="D68" s="71">
        <f>SUM(D66:D67)</f>
        <v>0</v>
      </c>
      <c r="E68" s="71">
        <f>SUM(E66:E67)</f>
        <v>0</v>
      </c>
      <c r="F68" s="74"/>
      <c r="G68" s="153"/>
      <c r="H68" s="154"/>
      <c r="I68" s="154"/>
      <c r="J68" s="154"/>
      <c r="K68" s="154"/>
      <c r="L68" s="154"/>
      <c r="M68" s="154"/>
      <c r="N68" s="154"/>
      <c r="O68" s="155"/>
      <c r="P68" s="134" t="str">
        <f t="shared" si="14"/>
        <v>I alt</v>
      </c>
      <c r="Q68" s="146">
        <f t="shared" si="13"/>
        <v>0</v>
      </c>
      <c r="R68" s="126" t="s">
        <v>166</v>
      </c>
      <c r="S68" s="126" t="s">
        <v>161</v>
      </c>
      <c r="T68" s="141" t="s">
        <v>167</v>
      </c>
    </row>
    <row r="69" spans="1:23" ht="15" x14ac:dyDescent="0.25">
      <c r="A69" s="85" t="s">
        <v>22</v>
      </c>
      <c r="B69" s="86" t="e">
        <f>(B67/B66)*100</f>
        <v>#DIV/0!</v>
      </c>
      <c r="C69" s="86" t="e">
        <f>(C67/C66)*100</f>
        <v>#DIV/0!</v>
      </c>
      <c r="D69" s="87" t="s">
        <v>142</v>
      </c>
      <c r="E69" s="83" t="e">
        <f>(B68/E68)*100</f>
        <v>#DIV/0!</v>
      </c>
      <c r="G69" s="9"/>
      <c r="H69" s="9"/>
      <c r="I69" s="9"/>
      <c r="J69" s="9"/>
      <c r="K69" s="9"/>
      <c r="L69" s="9"/>
      <c r="M69" s="9"/>
      <c r="N69" s="9"/>
      <c r="O69" s="9"/>
      <c r="Q69" s="127" t="str">
        <f>A69</f>
        <v>%sats off. Virk.</v>
      </c>
      <c r="R69" s="135">
        <f t="shared" ref="R69:T69" si="15">IFERROR((B67/B66)*100,0)</f>
        <v>0</v>
      </c>
      <c r="S69" s="135">
        <f t="shared" si="15"/>
        <v>0</v>
      </c>
      <c r="T69" s="135">
        <f t="shared" si="15"/>
        <v>0</v>
      </c>
    </row>
    <row r="70" spans="1:23" ht="15" x14ac:dyDescent="0.25">
      <c r="A70" s="85" t="s">
        <v>23</v>
      </c>
      <c r="B70" s="86" t="e">
        <f>(B67/(B58+B59)*100)</f>
        <v>#DIV/0!</v>
      </c>
      <c r="C70" s="86" t="e">
        <f>(C67/(C58+C59)*100)</f>
        <v>#DIV/0!</v>
      </c>
      <c r="D70" s="84" t="e">
        <f>(D67/(D58+D59)*100)</f>
        <v>#DIV/0!</v>
      </c>
      <c r="E70" s="93" t="e">
        <f>(E67/(E58+E59)*100)</f>
        <v>#DIV/0!</v>
      </c>
      <c r="Q70" s="127" t="str">
        <f>A70</f>
        <v>%sat privat Virk.</v>
      </c>
      <c r="R70" s="135">
        <f>IFERROR(B67/(B59+B58)*100,0)</f>
        <v>0</v>
      </c>
      <c r="S70" s="135">
        <f t="shared" ref="S70:T70" si="16">IFERROR(C67/(C59+C58)*100,0)</f>
        <v>0</v>
      </c>
      <c r="T70" s="135">
        <f t="shared" si="16"/>
        <v>0</v>
      </c>
    </row>
    <row r="71" spans="1:23" x14ac:dyDescent="0.2">
      <c r="Q71" t="s">
        <v>163</v>
      </c>
      <c r="R71" s="136" t="e">
        <f>E68/E$16*100</f>
        <v>#DIV/0!</v>
      </c>
      <c r="S71" s="137"/>
      <c r="T71" s="121"/>
      <c r="U71" s="138" t="e">
        <f>R71</f>
        <v>#DIV/0!</v>
      </c>
      <c r="W71" s="138"/>
    </row>
    <row r="72" spans="1:23" ht="15" x14ac:dyDescent="0.25">
      <c r="A72" s="65" t="s">
        <v>140</v>
      </c>
      <c r="B72" s="1"/>
      <c r="C72" s="66"/>
      <c r="D72" s="67" t="s">
        <v>144</v>
      </c>
      <c r="E72" s="1"/>
    </row>
    <row r="73" spans="1:23" ht="15" x14ac:dyDescent="0.25">
      <c r="A73" s="67" t="s">
        <v>141</v>
      </c>
      <c r="B73" s="68"/>
      <c r="C73" s="67"/>
      <c r="D73" s="67" t="s">
        <v>143</v>
      </c>
      <c r="E73" s="1"/>
    </row>
    <row r="74" spans="1:23" ht="15" x14ac:dyDescent="0.25">
      <c r="A74" s="65"/>
      <c r="B74" s="67"/>
      <c r="C74" s="67"/>
      <c r="D74" s="67"/>
      <c r="E74" s="69"/>
    </row>
    <row r="75" spans="1:23" ht="15.75" thickBot="1" x14ac:dyDescent="0.3">
      <c r="A75" s="92"/>
      <c r="B75" s="51" t="s">
        <v>146</v>
      </c>
      <c r="C75" s="51" t="s">
        <v>6</v>
      </c>
      <c r="D75" s="51" t="s">
        <v>7</v>
      </c>
      <c r="E75" s="51" t="s">
        <v>0</v>
      </c>
      <c r="F75" s="52" t="s">
        <v>24</v>
      </c>
      <c r="G75" s="9"/>
      <c r="H75" s="9"/>
      <c r="I75" s="9"/>
      <c r="J75" s="9"/>
      <c r="K75" s="9"/>
      <c r="L75" s="9"/>
      <c r="M75" s="9"/>
      <c r="N75" s="9"/>
      <c r="O75" s="9"/>
      <c r="P75" s="124"/>
      <c r="Q75" s="126" t="s">
        <v>165</v>
      </c>
      <c r="R75" s="126" t="s">
        <v>162</v>
      </c>
      <c r="S75" s="126"/>
      <c r="V75" s="126"/>
    </row>
    <row r="76" spans="1:23" ht="15" x14ac:dyDescent="0.25">
      <c r="A76" s="10" t="s">
        <v>1</v>
      </c>
      <c r="B76" s="70"/>
      <c r="C76" s="70"/>
      <c r="D76" s="70"/>
      <c r="E76" s="118">
        <f>SUM(B76:D76)</f>
        <v>0</v>
      </c>
      <c r="F76" s="72"/>
      <c r="G76" s="147"/>
      <c r="H76" s="148"/>
      <c r="I76" s="148"/>
      <c r="J76" s="148"/>
      <c r="K76" s="148"/>
      <c r="L76" s="148"/>
      <c r="M76" s="148"/>
      <c r="N76" s="148"/>
      <c r="O76" s="149"/>
      <c r="P76" s="127" t="str">
        <f>A76</f>
        <v>VIP</v>
      </c>
      <c r="Q76" s="146">
        <f t="shared" ref="Q76:Q86" si="17">IFERROR(B76*100/E76,0)</f>
        <v>0</v>
      </c>
      <c r="R76" s="129">
        <f>IFERROR(E76/F76,0)</f>
        <v>0</v>
      </c>
      <c r="S76" s="128"/>
    </row>
    <row r="77" spans="1:23" ht="15" x14ac:dyDescent="0.25">
      <c r="A77" s="10" t="s">
        <v>2</v>
      </c>
      <c r="B77" s="70"/>
      <c r="C77" s="70"/>
      <c r="D77" s="70"/>
      <c r="E77" s="118">
        <f>SUM(B77:D77)</f>
        <v>0</v>
      </c>
      <c r="F77" s="73"/>
      <c r="G77" s="150"/>
      <c r="H77" s="151"/>
      <c r="I77" s="151"/>
      <c r="J77" s="151"/>
      <c r="K77" s="151"/>
      <c r="L77" s="151"/>
      <c r="M77" s="151"/>
      <c r="N77" s="151"/>
      <c r="O77" s="152"/>
      <c r="P77" s="127" t="str">
        <f t="shared" ref="P77:P86" si="18">A77</f>
        <v>TAP</v>
      </c>
      <c r="Q77" s="146">
        <f t="shared" si="17"/>
        <v>0</v>
      </c>
      <c r="R77" s="129">
        <f>IFERROR(E77/F77,0)</f>
        <v>0</v>
      </c>
      <c r="S77" s="128"/>
    </row>
    <row r="78" spans="1:23" ht="15" x14ac:dyDescent="0.25">
      <c r="A78" s="10" t="s">
        <v>10</v>
      </c>
      <c r="B78" s="70"/>
      <c r="C78" s="70"/>
      <c r="D78" s="70"/>
      <c r="E78" s="118">
        <f>SUM(B78:D78)</f>
        <v>0</v>
      </c>
      <c r="F78" s="74"/>
      <c r="G78" s="150"/>
      <c r="H78" s="151"/>
      <c r="I78" s="151"/>
      <c r="J78" s="151"/>
      <c r="K78" s="151"/>
      <c r="L78" s="151"/>
      <c r="M78" s="151"/>
      <c r="N78" s="151"/>
      <c r="O78" s="152"/>
      <c r="P78" s="127" t="str">
        <f t="shared" si="18"/>
        <v>Ekstern bistand</v>
      </c>
      <c r="Q78" s="146">
        <f t="shared" si="17"/>
        <v>0</v>
      </c>
      <c r="R78" s="128"/>
      <c r="S78" s="128"/>
    </row>
    <row r="79" spans="1:23" ht="15" x14ac:dyDescent="0.25">
      <c r="A79" s="10" t="s">
        <v>9</v>
      </c>
      <c r="B79" s="70"/>
      <c r="C79" s="70"/>
      <c r="D79" s="70"/>
      <c r="E79" s="118">
        <f>SUM(B79:D79)</f>
        <v>0</v>
      </c>
      <c r="F79" s="74"/>
      <c r="G79" s="150"/>
      <c r="H79" s="151"/>
      <c r="I79" s="151"/>
      <c r="J79" s="151"/>
      <c r="K79" s="151"/>
      <c r="L79" s="151"/>
      <c r="M79" s="151"/>
      <c r="N79" s="151"/>
      <c r="O79" s="152"/>
      <c r="P79" s="127" t="str">
        <f t="shared" si="18"/>
        <v>Øvrige aktiviteter</v>
      </c>
      <c r="Q79" s="146">
        <f t="shared" si="17"/>
        <v>0</v>
      </c>
      <c r="R79" s="128"/>
      <c r="S79" s="128"/>
    </row>
    <row r="80" spans="1:23" ht="15" x14ac:dyDescent="0.25">
      <c r="A80" s="10" t="s">
        <v>8</v>
      </c>
      <c r="B80" s="70"/>
      <c r="C80" s="70"/>
      <c r="D80" s="70"/>
      <c r="E80" s="118">
        <f>SUM(B80:D80)</f>
        <v>0</v>
      </c>
      <c r="F80" s="74"/>
      <c r="G80" s="150"/>
      <c r="H80" s="151"/>
      <c r="I80" s="151"/>
      <c r="J80" s="151"/>
      <c r="K80" s="151"/>
      <c r="L80" s="151"/>
      <c r="M80" s="151"/>
      <c r="N80" s="151"/>
      <c r="O80" s="152"/>
      <c r="P80" s="145" t="str">
        <f t="shared" si="18"/>
        <v>Apperatur/udstyr</v>
      </c>
      <c r="Q80" s="146">
        <f t="shared" si="17"/>
        <v>0</v>
      </c>
      <c r="R80" s="128"/>
      <c r="S80" s="128"/>
    </row>
    <row r="81" spans="1:23" ht="15" x14ac:dyDescent="0.25">
      <c r="A81" s="10" t="s">
        <v>5</v>
      </c>
      <c r="B81" s="75"/>
      <c r="C81" s="75"/>
      <c r="D81" s="75"/>
      <c r="E81" s="118">
        <f t="shared" ref="E81:E86" si="19">SUM(B81:D81)</f>
        <v>0</v>
      </c>
      <c r="F81" s="74"/>
      <c r="G81" s="150"/>
      <c r="H81" s="151"/>
      <c r="I81" s="151"/>
      <c r="J81" s="151"/>
      <c r="K81" s="151"/>
      <c r="L81" s="151"/>
      <c r="M81" s="151"/>
      <c r="N81" s="151"/>
      <c r="O81" s="152"/>
      <c r="P81" s="145" t="str">
        <f t="shared" si="18"/>
        <v>Scrap-værdi</v>
      </c>
      <c r="Q81" s="146">
        <f t="shared" si="17"/>
        <v>0</v>
      </c>
      <c r="R81" s="128"/>
      <c r="S81" s="128"/>
    </row>
    <row r="82" spans="1:23" ht="15" x14ac:dyDescent="0.25">
      <c r="A82" s="10" t="s">
        <v>25</v>
      </c>
      <c r="B82" s="75"/>
      <c r="C82" s="75"/>
      <c r="D82" s="75"/>
      <c r="E82" s="118">
        <f t="shared" si="19"/>
        <v>0</v>
      </c>
      <c r="F82" s="74"/>
      <c r="G82" s="150"/>
      <c r="H82" s="151"/>
      <c r="I82" s="151"/>
      <c r="J82" s="151"/>
      <c r="K82" s="151"/>
      <c r="L82" s="151"/>
      <c r="M82" s="151"/>
      <c r="N82" s="151"/>
      <c r="O82" s="152"/>
      <c r="P82" s="127" t="str">
        <f t="shared" si="18"/>
        <v>Evt. indtægter</v>
      </c>
      <c r="Q82" s="146">
        <f t="shared" si="17"/>
        <v>0</v>
      </c>
      <c r="R82" s="128"/>
      <c r="S82" s="128"/>
    </row>
    <row r="83" spans="1:23" ht="15.75" thickBot="1" x14ac:dyDescent="0.3">
      <c r="A83" s="50" t="s">
        <v>3</v>
      </c>
      <c r="B83" s="76"/>
      <c r="C83" s="76"/>
      <c r="D83" s="76"/>
      <c r="E83" s="119">
        <f t="shared" si="19"/>
        <v>0</v>
      </c>
      <c r="F83" s="60"/>
      <c r="G83" s="150"/>
      <c r="H83" s="151"/>
      <c r="I83" s="151"/>
      <c r="J83" s="151"/>
      <c r="K83" s="151"/>
      <c r="L83" s="151"/>
      <c r="M83" s="151"/>
      <c r="N83" s="151"/>
      <c r="O83" s="152"/>
      <c r="P83" s="127" t="str">
        <f t="shared" si="18"/>
        <v>Andet</v>
      </c>
      <c r="Q83" s="146">
        <f t="shared" si="17"/>
        <v>0</v>
      </c>
      <c r="R83" s="128"/>
      <c r="S83" s="128"/>
    </row>
    <row r="84" spans="1:23" ht="15" x14ac:dyDescent="0.25">
      <c r="A84" s="44" t="s">
        <v>132</v>
      </c>
      <c r="B84" s="71">
        <f>SUM(B76+B77+B78+B79+B80-B81-B82+B83)</f>
        <v>0</v>
      </c>
      <c r="C84" s="71">
        <f>SUM(C76+C77+C78+C79+C80-C81-C82+C83)</f>
        <v>0</v>
      </c>
      <c r="D84" s="71">
        <f>SUM(D76+D77+D78+D79+D80-D81-D82+D83)</f>
        <v>0</v>
      </c>
      <c r="E84" s="71">
        <f>SUM(E76+E77+E78+E79+E80-E81-E82+E83)</f>
        <v>0</v>
      </c>
      <c r="F84" s="74">
        <f>SUM(F76:F77)</f>
        <v>0</v>
      </c>
      <c r="G84" s="150"/>
      <c r="H84" s="151"/>
      <c r="I84" s="151"/>
      <c r="J84" s="151"/>
      <c r="K84" s="151"/>
      <c r="L84" s="151"/>
      <c r="M84" s="151"/>
      <c r="N84" s="151"/>
      <c r="O84" s="152"/>
      <c r="P84" s="131" t="str">
        <f t="shared" si="18"/>
        <v>I alt uden OH</v>
      </c>
      <c r="Q84" s="146">
        <f t="shared" si="17"/>
        <v>0</v>
      </c>
      <c r="R84" s="132"/>
      <c r="S84" s="132"/>
    </row>
    <row r="85" spans="1:23" ht="15.75" thickBot="1" x14ac:dyDescent="0.3">
      <c r="A85" s="78" t="s">
        <v>4</v>
      </c>
      <c r="B85" s="76"/>
      <c r="C85" s="76"/>
      <c r="D85" s="76"/>
      <c r="E85" s="77">
        <f t="shared" si="19"/>
        <v>0</v>
      </c>
      <c r="F85" s="60"/>
      <c r="G85" s="150"/>
      <c r="H85" s="151"/>
      <c r="I85" s="151"/>
      <c r="J85" s="151"/>
      <c r="K85" s="151"/>
      <c r="L85" s="151"/>
      <c r="M85" s="151"/>
      <c r="N85" s="151"/>
      <c r="O85" s="152"/>
      <c r="P85" s="127" t="str">
        <f t="shared" si="18"/>
        <v>OH</v>
      </c>
      <c r="Q85" s="146">
        <f t="shared" si="17"/>
        <v>0</v>
      </c>
      <c r="R85" s="133"/>
      <c r="S85" s="133"/>
    </row>
    <row r="86" spans="1:23" ht="15.75" thickBot="1" x14ac:dyDescent="0.3">
      <c r="A86" s="79" t="s">
        <v>0</v>
      </c>
      <c r="B86" s="71">
        <f>SUM(B84:B85)</f>
        <v>0</v>
      </c>
      <c r="C86" s="71">
        <f>SUM(C84:C85)</f>
        <v>0</v>
      </c>
      <c r="D86" s="71">
        <f>SUM(D84:D85)</f>
        <v>0</v>
      </c>
      <c r="E86" s="71">
        <f t="shared" si="19"/>
        <v>0</v>
      </c>
      <c r="F86" s="74"/>
      <c r="G86" s="153"/>
      <c r="H86" s="154"/>
      <c r="I86" s="154"/>
      <c r="J86" s="154"/>
      <c r="K86" s="154"/>
      <c r="L86" s="154"/>
      <c r="M86" s="154"/>
      <c r="N86" s="154"/>
      <c r="O86" s="155"/>
      <c r="P86" s="134" t="str">
        <f t="shared" si="18"/>
        <v>I alt</v>
      </c>
      <c r="Q86" s="146">
        <f t="shared" si="17"/>
        <v>0</v>
      </c>
      <c r="R86" s="126" t="s">
        <v>166</v>
      </c>
      <c r="S86" s="126" t="s">
        <v>161</v>
      </c>
      <c r="T86" s="141" t="s">
        <v>167</v>
      </c>
    </row>
    <row r="87" spans="1:23" ht="15" x14ac:dyDescent="0.25">
      <c r="A87" s="85" t="s">
        <v>22</v>
      </c>
      <c r="B87" s="86" t="e">
        <f>(B85/B84)*100</f>
        <v>#DIV/0!</v>
      </c>
      <c r="C87" s="86" t="e">
        <f>(C85/C84)*100</f>
        <v>#DIV/0!</v>
      </c>
      <c r="D87" s="87" t="s">
        <v>142</v>
      </c>
      <c r="E87" s="83" t="e">
        <f>(B86/E86)*100</f>
        <v>#DIV/0!</v>
      </c>
      <c r="G87" s="9"/>
      <c r="H87" s="9"/>
      <c r="I87" s="9"/>
      <c r="J87" s="9"/>
      <c r="K87" s="9"/>
      <c r="L87" s="9"/>
      <c r="M87" s="9"/>
      <c r="N87" s="9"/>
      <c r="O87" s="9"/>
      <c r="Q87" s="127" t="str">
        <f>A87</f>
        <v>%sats off. Virk.</v>
      </c>
      <c r="R87" s="135">
        <f t="shared" ref="R87:T87" si="20">IFERROR((B85/B84)*100,0)</f>
        <v>0</v>
      </c>
      <c r="S87" s="135">
        <f t="shared" si="20"/>
        <v>0</v>
      </c>
      <c r="T87" s="135">
        <f t="shared" si="20"/>
        <v>0</v>
      </c>
    </row>
    <row r="88" spans="1:23" ht="15" x14ac:dyDescent="0.25">
      <c r="A88" s="85" t="s">
        <v>23</v>
      </c>
      <c r="B88" s="86" t="e">
        <f>(B85/(B76+B77)*100)</f>
        <v>#DIV/0!</v>
      </c>
      <c r="C88" s="86" t="e">
        <f>(C85/(C76+C77)*100)</f>
        <v>#DIV/0!</v>
      </c>
      <c r="D88" s="84" t="e">
        <f>(D85/(D76+D77)*100)</f>
        <v>#DIV/0!</v>
      </c>
      <c r="E88" s="93" t="e">
        <f>(E85/(E76+E77)*100)</f>
        <v>#DIV/0!</v>
      </c>
      <c r="Q88" s="127" t="str">
        <f>A88</f>
        <v>%sat privat Virk.</v>
      </c>
      <c r="R88" s="135">
        <f>IFERROR(B85/(B77+B76)*100,0)</f>
        <v>0</v>
      </c>
      <c r="S88" s="135">
        <f t="shared" ref="S88:T88" si="21">IFERROR(C85/(C77+C76)*100,0)</f>
        <v>0</v>
      </c>
      <c r="T88" s="135">
        <f t="shared" si="21"/>
        <v>0</v>
      </c>
    </row>
    <row r="89" spans="1:23" ht="15" x14ac:dyDescent="0.25">
      <c r="B89" s="88"/>
      <c r="C89" s="88"/>
      <c r="D89" s="88"/>
      <c r="E89" s="94"/>
      <c r="Q89" t="s">
        <v>163</v>
      </c>
      <c r="R89" s="136" t="e">
        <f>E86/E$16*100</f>
        <v>#DIV/0!</v>
      </c>
      <c r="S89" s="137"/>
      <c r="T89" s="121"/>
      <c r="U89" s="138" t="e">
        <f>R89</f>
        <v>#DIV/0!</v>
      </c>
      <c r="W89" s="138"/>
    </row>
    <row r="90" spans="1:23" ht="15" x14ac:dyDescent="0.25">
      <c r="A90" s="65" t="s">
        <v>140</v>
      </c>
      <c r="B90" s="1"/>
      <c r="C90" s="66"/>
      <c r="D90" s="67" t="s">
        <v>144</v>
      </c>
      <c r="E90" s="1"/>
    </row>
    <row r="91" spans="1:23" ht="15" x14ac:dyDescent="0.25">
      <c r="A91" s="67" t="s">
        <v>141</v>
      </c>
      <c r="B91" s="68"/>
      <c r="C91" s="67"/>
      <c r="D91" s="67" t="s">
        <v>143</v>
      </c>
      <c r="E91" s="1"/>
    </row>
    <row r="92" spans="1:23" ht="15" x14ac:dyDescent="0.25">
      <c r="A92" s="65"/>
      <c r="B92" s="67"/>
      <c r="C92" s="67"/>
      <c r="D92" s="67"/>
      <c r="E92" s="69"/>
      <c r="F92" s="69"/>
    </row>
    <row r="93" spans="1:23" ht="15.75" thickBot="1" x14ac:dyDescent="0.3">
      <c r="A93" s="92"/>
      <c r="B93" s="51" t="s">
        <v>146</v>
      </c>
      <c r="C93" s="51" t="s">
        <v>6</v>
      </c>
      <c r="D93" s="51" t="s">
        <v>7</v>
      </c>
      <c r="E93" s="51" t="s">
        <v>0</v>
      </c>
      <c r="F93" s="52" t="s">
        <v>24</v>
      </c>
      <c r="G93" s="9"/>
      <c r="H93" s="9"/>
      <c r="I93" s="9"/>
      <c r="J93" s="9"/>
      <c r="K93" s="9"/>
      <c r="L93" s="9"/>
      <c r="M93" s="9"/>
      <c r="N93" s="9"/>
      <c r="O93" s="9"/>
      <c r="P93" s="124"/>
      <c r="Q93" s="126" t="s">
        <v>165</v>
      </c>
      <c r="R93" s="126" t="s">
        <v>162</v>
      </c>
      <c r="S93" s="126"/>
      <c r="V93" s="126"/>
    </row>
    <row r="94" spans="1:23" ht="15" x14ac:dyDescent="0.25">
      <c r="A94" s="10" t="s">
        <v>1</v>
      </c>
      <c r="B94" s="70"/>
      <c r="C94" s="70"/>
      <c r="D94" s="70"/>
      <c r="E94" s="118">
        <f>SUM(B94:D94)</f>
        <v>0</v>
      </c>
      <c r="F94" s="72"/>
      <c r="G94" s="147"/>
      <c r="H94" s="148"/>
      <c r="I94" s="148"/>
      <c r="J94" s="148"/>
      <c r="K94" s="148"/>
      <c r="L94" s="148"/>
      <c r="M94" s="148"/>
      <c r="N94" s="148"/>
      <c r="O94" s="149"/>
      <c r="P94" s="127" t="str">
        <f>A94</f>
        <v>VIP</v>
      </c>
      <c r="Q94" s="146">
        <f t="shared" ref="Q94:Q104" si="22">IFERROR(B94*100/E94,0)</f>
        <v>0</v>
      </c>
      <c r="R94" s="129">
        <f>IFERROR(E94/F94,0)</f>
        <v>0</v>
      </c>
      <c r="S94" s="128"/>
    </row>
    <row r="95" spans="1:23" ht="15" x14ac:dyDescent="0.25">
      <c r="A95" s="10" t="s">
        <v>2</v>
      </c>
      <c r="B95" s="70"/>
      <c r="C95" s="70"/>
      <c r="D95" s="70"/>
      <c r="E95" s="118">
        <f>SUM(B95:D95)</f>
        <v>0</v>
      </c>
      <c r="F95" s="73"/>
      <c r="G95" s="150"/>
      <c r="H95" s="151"/>
      <c r="I95" s="151"/>
      <c r="J95" s="151"/>
      <c r="K95" s="151"/>
      <c r="L95" s="151"/>
      <c r="M95" s="151"/>
      <c r="N95" s="151"/>
      <c r="O95" s="152"/>
      <c r="P95" s="127" t="str">
        <f t="shared" ref="P95:P104" si="23">A95</f>
        <v>TAP</v>
      </c>
      <c r="Q95" s="146">
        <f t="shared" si="22"/>
        <v>0</v>
      </c>
      <c r="R95" s="129">
        <f>IFERROR(E95/F95,0)</f>
        <v>0</v>
      </c>
      <c r="S95" s="128"/>
    </row>
    <row r="96" spans="1:23" ht="15" x14ac:dyDescent="0.25">
      <c r="A96" s="10" t="s">
        <v>10</v>
      </c>
      <c r="B96" s="70"/>
      <c r="C96" s="70"/>
      <c r="D96" s="70"/>
      <c r="E96" s="118">
        <f>SUM(B96:D96)</f>
        <v>0</v>
      </c>
      <c r="F96" s="74"/>
      <c r="G96" s="150"/>
      <c r="H96" s="151"/>
      <c r="I96" s="151"/>
      <c r="J96" s="151"/>
      <c r="K96" s="151"/>
      <c r="L96" s="151"/>
      <c r="M96" s="151"/>
      <c r="N96" s="151"/>
      <c r="O96" s="152"/>
      <c r="P96" s="127" t="str">
        <f t="shared" si="23"/>
        <v>Ekstern bistand</v>
      </c>
      <c r="Q96" s="146">
        <f t="shared" si="22"/>
        <v>0</v>
      </c>
      <c r="R96" s="128"/>
      <c r="S96" s="128"/>
    </row>
    <row r="97" spans="1:23" ht="15" x14ac:dyDescent="0.25">
      <c r="A97" s="10" t="s">
        <v>9</v>
      </c>
      <c r="B97" s="70"/>
      <c r="C97" s="70"/>
      <c r="D97" s="70"/>
      <c r="E97" s="118">
        <f>SUM(B97:D97)</f>
        <v>0</v>
      </c>
      <c r="F97" s="74"/>
      <c r="G97" s="150"/>
      <c r="H97" s="151"/>
      <c r="I97" s="151"/>
      <c r="J97" s="151"/>
      <c r="K97" s="151"/>
      <c r="L97" s="151"/>
      <c r="M97" s="151"/>
      <c r="N97" s="151"/>
      <c r="O97" s="152"/>
      <c r="P97" s="127" t="str">
        <f t="shared" si="23"/>
        <v>Øvrige aktiviteter</v>
      </c>
      <c r="Q97" s="146">
        <f t="shared" si="22"/>
        <v>0</v>
      </c>
      <c r="R97" s="128"/>
      <c r="S97" s="128"/>
    </row>
    <row r="98" spans="1:23" ht="15" x14ac:dyDescent="0.25">
      <c r="A98" s="10" t="s">
        <v>8</v>
      </c>
      <c r="B98" s="70"/>
      <c r="C98" s="70"/>
      <c r="D98" s="70"/>
      <c r="E98" s="118">
        <f>SUM(B98:D98)</f>
        <v>0</v>
      </c>
      <c r="F98" s="74"/>
      <c r="G98" s="150"/>
      <c r="H98" s="151"/>
      <c r="I98" s="151"/>
      <c r="J98" s="151"/>
      <c r="K98" s="151"/>
      <c r="L98" s="151"/>
      <c r="M98" s="151"/>
      <c r="N98" s="151"/>
      <c r="O98" s="152"/>
      <c r="P98" s="145" t="str">
        <f t="shared" si="23"/>
        <v>Apperatur/udstyr</v>
      </c>
      <c r="Q98" s="146">
        <f t="shared" si="22"/>
        <v>0</v>
      </c>
      <c r="R98" s="128"/>
      <c r="S98" s="128"/>
    </row>
    <row r="99" spans="1:23" ht="15" x14ac:dyDescent="0.25">
      <c r="A99" s="10" t="s">
        <v>5</v>
      </c>
      <c r="B99" s="75"/>
      <c r="C99" s="75"/>
      <c r="D99" s="75"/>
      <c r="E99" s="118">
        <f t="shared" ref="E99:E104" si="24">SUM(B99:D99)</f>
        <v>0</v>
      </c>
      <c r="F99" s="74"/>
      <c r="G99" s="150"/>
      <c r="H99" s="151"/>
      <c r="I99" s="151"/>
      <c r="J99" s="151"/>
      <c r="K99" s="151"/>
      <c r="L99" s="151"/>
      <c r="M99" s="151"/>
      <c r="N99" s="151"/>
      <c r="O99" s="152"/>
      <c r="P99" s="145" t="str">
        <f t="shared" si="23"/>
        <v>Scrap-værdi</v>
      </c>
      <c r="Q99" s="146">
        <f t="shared" si="22"/>
        <v>0</v>
      </c>
      <c r="R99" s="128"/>
      <c r="S99" s="128"/>
    </row>
    <row r="100" spans="1:23" ht="15" x14ac:dyDescent="0.25">
      <c r="A100" s="10" t="s">
        <v>25</v>
      </c>
      <c r="B100" s="75"/>
      <c r="C100" s="75"/>
      <c r="D100" s="75"/>
      <c r="E100" s="118">
        <f t="shared" si="24"/>
        <v>0</v>
      </c>
      <c r="F100" s="74"/>
      <c r="G100" s="150"/>
      <c r="H100" s="151"/>
      <c r="I100" s="151"/>
      <c r="J100" s="151"/>
      <c r="K100" s="151"/>
      <c r="L100" s="151"/>
      <c r="M100" s="151"/>
      <c r="N100" s="151"/>
      <c r="O100" s="152"/>
      <c r="P100" s="127" t="str">
        <f t="shared" si="23"/>
        <v>Evt. indtægter</v>
      </c>
      <c r="Q100" s="146">
        <f t="shared" si="22"/>
        <v>0</v>
      </c>
      <c r="R100" s="128"/>
      <c r="S100" s="128"/>
    </row>
    <row r="101" spans="1:23" ht="15.75" thickBot="1" x14ac:dyDescent="0.3">
      <c r="A101" s="50" t="s">
        <v>3</v>
      </c>
      <c r="B101" s="76"/>
      <c r="C101" s="76"/>
      <c r="D101" s="76"/>
      <c r="E101" s="119">
        <f t="shared" si="24"/>
        <v>0</v>
      </c>
      <c r="F101" s="60"/>
      <c r="G101" s="150"/>
      <c r="H101" s="151"/>
      <c r="I101" s="151"/>
      <c r="J101" s="151"/>
      <c r="K101" s="151"/>
      <c r="L101" s="151"/>
      <c r="M101" s="151"/>
      <c r="N101" s="151"/>
      <c r="O101" s="152"/>
      <c r="P101" s="127" t="str">
        <f t="shared" si="23"/>
        <v>Andet</v>
      </c>
      <c r="Q101" s="146">
        <f t="shared" si="22"/>
        <v>0</v>
      </c>
      <c r="R101" s="128"/>
      <c r="S101" s="128"/>
    </row>
    <row r="102" spans="1:23" ht="15" x14ac:dyDescent="0.25">
      <c r="A102" s="44" t="s">
        <v>132</v>
      </c>
      <c r="B102" s="71">
        <f>SUM(B94+B95+B96+B97+B98-B99-B100+B101)</f>
        <v>0</v>
      </c>
      <c r="C102" s="71">
        <f>SUM(C94+C95+C96+C97+C98-C99-C100+C101)</f>
        <v>0</v>
      </c>
      <c r="D102" s="71">
        <f>SUM(D94+D95+D96+D97+D98-D99-D100+D101)</f>
        <v>0</v>
      </c>
      <c r="E102" s="71">
        <f>SUM(E94+E95+E96+E97+E98-E99-E100+E101)</f>
        <v>0</v>
      </c>
      <c r="F102" s="74">
        <f>SUM(F94:F95)</f>
        <v>0</v>
      </c>
      <c r="G102" s="150"/>
      <c r="H102" s="151"/>
      <c r="I102" s="151"/>
      <c r="J102" s="151"/>
      <c r="K102" s="151"/>
      <c r="L102" s="151"/>
      <c r="M102" s="151"/>
      <c r="N102" s="151"/>
      <c r="O102" s="152"/>
      <c r="P102" s="131" t="str">
        <f t="shared" si="23"/>
        <v>I alt uden OH</v>
      </c>
      <c r="Q102" s="146">
        <f t="shared" si="22"/>
        <v>0</v>
      </c>
      <c r="R102" s="132"/>
      <c r="S102" s="132"/>
    </row>
    <row r="103" spans="1:23" ht="15.75" thickBot="1" x14ac:dyDescent="0.3">
      <c r="A103" s="78" t="s">
        <v>4</v>
      </c>
      <c r="B103" s="76"/>
      <c r="C103" s="76"/>
      <c r="D103" s="76"/>
      <c r="E103" s="77">
        <f t="shared" si="24"/>
        <v>0</v>
      </c>
      <c r="F103" s="60"/>
      <c r="G103" s="150"/>
      <c r="H103" s="151"/>
      <c r="I103" s="151"/>
      <c r="J103" s="151"/>
      <c r="K103" s="151"/>
      <c r="L103" s="151"/>
      <c r="M103" s="151"/>
      <c r="N103" s="151"/>
      <c r="O103" s="152"/>
      <c r="P103" s="127" t="str">
        <f t="shared" si="23"/>
        <v>OH</v>
      </c>
      <c r="Q103" s="146">
        <f t="shared" si="22"/>
        <v>0</v>
      </c>
      <c r="R103" s="133"/>
      <c r="S103" s="133"/>
    </row>
    <row r="104" spans="1:23" ht="15.75" thickBot="1" x14ac:dyDescent="0.3">
      <c r="A104" s="79" t="s">
        <v>0</v>
      </c>
      <c r="B104" s="71">
        <f>SUM(B102:B103)</f>
        <v>0</v>
      </c>
      <c r="C104" s="71">
        <f>SUM(C102:C103)</f>
        <v>0</v>
      </c>
      <c r="D104" s="71">
        <f>SUM(D102:D103)</f>
        <v>0</v>
      </c>
      <c r="E104" s="71">
        <f t="shared" si="24"/>
        <v>0</v>
      </c>
      <c r="F104" s="74"/>
      <c r="G104" s="153"/>
      <c r="H104" s="154"/>
      <c r="I104" s="154"/>
      <c r="J104" s="154"/>
      <c r="K104" s="154"/>
      <c r="L104" s="154"/>
      <c r="M104" s="154"/>
      <c r="N104" s="154"/>
      <c r="O104" s="155"/>
      <c r="P104" s="134" t="str">
        <f t="shared" si="23"/>
        <v>I alt</v>
      </c>
      <c r="Q104" s="146">
        <f t="shared" si="22"/>
        <v>0</v>
      </c>
      <c r="R104" s="126" t="s">
        <v>166</v>
      </c>
      <c r="S104" s="126" t="s">
        <v>161</v>
      </c>
      <c r="T104" s="141" t="s">
        <v>167</v>
      </c>
    </row>
    <row r="105" spans="1:23" ht="15" x14ac:dyDescent="0.25">
      <c r="A105" s="85" t="s">
        <v>22</v>
      </c>
      <c r="B105" s="86" t="e">
        <f>(B103/B102)*100</f>
        <v>#DIV/0!</v>
      </c>
      <c r="C105" s="86" t="e">
        <f>(C103/C102)*100</f>
        <v>#DIV/0!</v>
      </c>
      <c r="D105" s="87" t="s">
        <v>142</v>
      </c>
      <c r="E105" s="83" t="e">
        <f>(B104/E104)*100</f>
        <v>#DIV/0!</v>
      </c>
      <c r="G105" s="9"/>
      <c r="H105" s="9"/>
      <c r="I105" s="9"/>
      <c r="J105" s="9"/>
      <c r="K105" s="9"/>
      <c r="L105" s="9"/>
      <c r="M105" s="9"/>
      <c r="N105" s="9"/>
      <c r="O105" s="9"/>
      <c r="Q105" s="127" t="str">
        <f>A105</f>
        <v>%sats off. Virk.</v>
      </c>
      <c r="R105" s="135">
        <f t="shared" ref="R105:T105" si="25">IFERROR((B103/B102)*100,0)</f>
        <v>0</v>
      </c>
      <c r="S105" s="135">
        <f t="shared" si="25"/>
        <v>0</v>
      </c>
      <c r="T105" s="135">
        <f t="shared" si="25"/>
        <v>0</v>
      </c>
    </row>
    <row r="106" spans="1:23" ht="15" x14ac:dyDescent="0.25">
      <c r="A106" s="85" t="s">
        <v>23</v>
      </c>
      <c r="B106" s="86" t="e">
        <f>(B103/(B94+B95)*100)</f>
        <v>#DIV/0!</v>
      </c>
      <c r="C106" s="86" t="e">
        <f>(C103/(C94+C95)*100)</f>
        <v>#DIV/0!</v>
      </c>
      <c r="D106" s="84" t="e">
        <f>(D103/(D94+D95)*100)</f>
        <v>#DIV/0!</v>
      </c>
      <c r="E106" s="93" t="e">
        <f>(E103/(E94+E95)*100)</f>
        <v>#DIV/0!</v>
      </c>
      <c r="Q106" s="127" t="str">
        <f>A106</f>
        <v>%sat privat Virk.</v>
      </c>
      <c r="R106" s="135">
        <f>IFERROR(B103/(B95+B94)*100,0)</f>
        <v>0</v>
      </c>
      <c r="S106" s="135">
        <f t="shared" ref="S106:T106" si="26">IFERROR(C103/(C95+C94)*100,0)</f>
        <v>0</v>
      </c>
      <c r="T106" s="135">
        <f t="shared" si="26"/>
        <v>0</v>
      </c>
    </row>
    <row r="107" spans="1:23" x14ac:dyDescent="0.2">
      <c r="Q107" t="s">
        <v>163</v>
      </c>
      <c r="R107" s="136" t="e">
        <f>E104/E$16*100</f>
        <v>#DIV/0!</v>
      </c>
      <c r="S107" s="137"/>
      <c r="T107" s="121"/>
      <c r="U107" s="138" t="e">
        <f>R107</f>
        <v>#DIV/0!</v>
      </c>
      <c r="W107" s="138"/>
    </row>
    <row r="108" spans="1:23" ht="15" x14ac:dyDescent="0.25">
      <c r="A108" s="65" t="s">
        <v>140</v>
      </c>
      <c r="B108" s="1"/>
      <c r="C108" s="66"/>
      <c r="D108" s="67" t="s">
        <v>144</v>
      </c>
      <c r="E108" s="1"/>
    </row>
    <row r="109" spans="1:23" ht="15" x14ac:dyDescent="0.25">
      <c r="A109" s="67" t="s">
        <v>141</v>
      </c>
      <c r="B109" s="68"/>
      <c r="C109" s="67"/>
      <c r="D109" s="67" t="s">
        <v>143</v>
      </c>
      <c r="E109" s="1"/>
    </row>
    <row r="110" spans="1:23" ht="15" x14ac:dyDescent="0.25">
      <c r="A110" s="65"/>
      <c r="B110" s="67"/>
      <c r="C110" s="67"/>
      <c r="D110" s="67"/>
      <c r="E110" s="69"/>
    </row>
    <row r="111" spans="1:23" ht="15.75" thickBot="1" x14ac:dyDescent="0.3">
      <c r="A111" s="92"/>
      <c r="B111" s="51" t="s">
        <v>146</v>
      </c>
      <c r="C111" s="51" t="s">
        <v>6</v>
      </c>
      <c r="D111" s="51" t="s">
        <v>7</v>
      </c>
      <c r="E111" s="51" t="s">
        <v>0</v>
      </c>
      <c r="F111" s="52" t="s">
        <v>24</v>
      </c>
      <c r="G111" s="9"/>
      <c r="H111" s="9"/>
      <c r="I111" s="9"/>
      <c r="J111" s="9"/>
      <c r="K111" s="9"/>
      <c r="L111" s="9"/>
      <c r="M111" s="9"/>
      <c r="N111" s="9"/>
      <c r="O111" s="9"/>
      <c r="P111" s="124"/>
      <c r="Q111" s="126" t="s">
        <v>165</v>
      </c>
      <c r="R111" s="126" t="s">
        <v>162</v>
      </c>
      <c r="S111" s="126"/>
      <c r="V111" s="126"/>
    </row>
    <row r="112" spans="1:23" ht="15" x14ac:dyDescent="0.25">
      <c r="A112" s="10" t="s">
        <v>1</v>
      </c>
      <c r="B112" s="70"/>
      <c r="C112" s="70"/>
      <c r="D112" s="70"/>
      <c r="E112" s="118">
        <f>SUM(B112:D112)</f>
        <v>0</v>
      </c>
      <c r="F112" s="72"/>
      <c r="G112" s="147"/>
      <c r="H112" s="148"/>
      <c r="I112" s="148"/>
      <c r="J112" s="148"/>
      <c r="K112" s="148"/>
      <c r="L112" s="148"/>
      <c r="M112" s="148"/>
      <c r="N112" s="148"/>
      <c r="O112" s="149"/>
      <c r="P112" s="127" t="str">
        <f>A112</f>
        <v>VIP</v>
      </c>
      <c r="Q112" s="146">
        <f t="shared" ref="Q112:Q122" si="27">IFERROR(B112*100/E112,0)</f>
        <v>0</v>
      </c>
      <c r="R112" s="129">
        <f>IFERROR(E112/F112,0)</f>
        <v>0</v>
      </c>
      <c r="S112" s="128"/>
    </row>
    <row r="113" spans="1:23" ht="15" x14ac:dyDescent="0.25">
      <c r="A113" s="10" t="s">
        <v>2</v>
      </c>
      <c r="B113" s="70"/>
      <c r="C113" s="70"/>
      <c r="D113" s="70"/>
      <c r="E113" s="118">
        <f>SUM(B113:D113)</f>
        <v>0</v>
      </c>
      <c r="F113" s="73"/>
      <c r="G113" s="150"/>
      <c r="H113" s="151"/>
      <c r="I113" s="151"/>
      <c r="J113" s="151"/>
      <c r="K113" s="151"/>
      <c r="L113" s="151"/>
      <c r="M113" s="151"/>
      <c r="N113" s="151"/>
      <c r="O113" s="152"/>
      <c r="P113" s="127" t="str">
        <f t="shared" ref="P113:P122" si="28">A113</f>
        <v>TAP</v>
      </c>
      <c r="Q113" s="146">
        <f t="shared" si="27"/>
        <v>0</v>
      </c>
      <c r="R113" s="129">
        <f>IFERROR(E113/F113,0)</f>
        <v>0</v>
      </c>
      <c r="S113" s="128"/>
    </row>
    <row r="114" spans="1:23" ht="15" x14ac:dyDescent="0.25">
      <c r="A114" s="10" t="s">
        <v>10</v>
      </c>
      <c r="B114" s="70"/>
      <c r="C114" s="70"/>
      <c r="D114" s="70"/>
      <c r="E114" s="118">
        <f>SUM(B114:D114)</f>
        <v>0</v>
      </c>
      <c r="F114" s="74"/>
      <c r="G114" s="150"/>
      <c r="H114" s="151"/>
      <c r="I114" s="151"/>
      <c r="J114" s="151"/>
      <c r="K114" s="151"/>
      <c r="L114" s="151"/>
      <c r="M114" s="151"/>
      <c r="N114" s="151"/>
      <c r="O114" s="152"/>
      <c r="P114" s="127" t="str">
        <f t="shared" si="28"/>
        <v>Ekstern bistand</v>
      </c>
      <c r="Q114" s="146">
        <f t="shared" si="27"/>
        <v>0</v>
      </c>
      <c r="R114" s="128"/>
      <c r="S114" s="128"/>
    </row>
    <row r="115" spans="1:23" ht="15" x14ac:dyDescent="0.25">
      <c r="A115" s="10" t="s">
        <v>9</v>
      </c>
      <c r="B115" s="70"/>
      <c r="C115" s="70"/>
      <c r="D115" s="70"/>
      <c r="E115" s="118">
        <f>SUM(B115:D115)</f>
        <v>0</v>
      </c>
      <c r="F115" s="74"/>
      <c r="G115" s="150"/>
      <c r="H115" s="151"/>
      <c r="I115" s="151"/>
      <c r="J115" s="151"/>
      <c r="K115" s="151"/>
      <c r="L115" s="151"/>
      <c r="M115" s="151"/>
      <c r="N115" s="151"/>
      <c r="O115" s="152"/>
      <c r="P115" s="127" t="str">
        <f t="shared" si="28"/>
        <v>Øvrige aktiviteter</v>
      </c>
      <c r="Q115" s="146">
        <f t="shared" si="27"/>
        <v>0</v>
      </c>
      <c r="R115" s="128"/>
      <c r="S115" s="128"/>
    </row>
    <row r="116" spans="1:23" ht="15" x14ac:dyDescent="0.25">
      <c r="A116" s="10" t="s">
        <v>8</v>
      </c>
      <c r="B116" s="70"/>
      <c r="C116" s="70"/>
      <c r="D116" s="70"/>
      <c r="E116" s="118">
        <f>SUM(B116:D116)</f>
        <v>0</v>
      </c>
      <c r="F116" s="74"/>
      <c r="G116" s="150"/>
      <c r="H116" s="151"/>
      <c r="I116" s="151"/>
      <c r="J116" s="151"/>
      <c r="K116" s="151"/>
      <c r="L116" s="151"/>
      <c r="M116" s="151"/>
      <c r="N116" s="151"/>
      <c r="O116" s="152"/>
      <c r="P116" s="145" t="str">
        <f t="shared" si="28"/>
        <v>Apperatur/udstyr</v>
      </c>
      <c r="Q116" s="146">
        <f t="shared" si="27"/>
        <v>0</v>
      </c>
      <c r="R116" s="128"/>
      <c r="S116" s="128"/>
    </row>
    <row r="117" spans="1:23" ht="15" x14ac:dyDescent="0.25">
      <c r="A117" s="10" t="s">
        <v>5</v>
      </c>
      <c r="B117" s="75"/>
      <c r="C117" s="75"/>
      <c r="D117" s="75"/>
      <c r="E117" s="118">
        <f t="shared" ref="E117:E122" si="29">SUM(B117:D117)</f>
        <v>0</v>
      </c>
      <c r="F117" s="74"/>
      <c r="G117" s="150"/>
      <c r="H117" s="151"/>
      <c r="I117" s="151"/>
      <c r="J117" s="151"/>
      <c r="K117" s="151"/>
      <c r="L117" s="151"/>
      <c r="M117" s="151"/>
      <c r="N117" s="151"/>
      <c r="O117" s="152"/>
      <c r="P117" s="145" t="str">
        <f t="shared" si="28"/>
        <v>Scrap-værdi</v>
      </c>
      <c r="Q117" s="146">
        <f t="shared" si="27"/>
        <v>0</v>
      </c>
      <c r="R117" s="128"/>
      <c r="S117" s="128"/>
    </row>
    <row r="118" spans="1:23" ht="15" x14ac:dyDescent="0.25">
      <c r="A118" s="10" t="s">
        <v>25</v>
      </c>
      <c r="B118" s="75"/>
      <c r="C118" s="75"/>
      <c r="D118" s="75"/>
      <c r="E118" s="118">
        <f t="shared" si="29"/>
        <v>0</v>
      </c>
      <c r="F118" s="74"/>
      <c r="G118" s="150"/>
      <c r="H118" s="151"/>
      <c r="I118" s="151"/>
      <c r="J118" s="151"/>
      <c r="K118" s="151"/>
      <c r="L118" s="151"/>
      <c r="M118" s="151"/>
      <c r="N118" s="151"/>
      <c r="O118" s="152"/>
      <c r="P118" s="127" t="str">
        <f t="shared" si="28"/>
        <v>Evt. indtægter</v>
      </c>
      <c r="Q118" s="146">
        <f t="shared" si="27"/>
        <v>0</v>
      </c>
      <c r="R118" s="128"/>
      <c r="S118" s="128"/>
    </row>
    <row r="119" spans="1:23" ht="15.75" thickBot="1" x14ac:dyDescent="0.3">
      <c r="A119" s="50" t="s">
        <v>3</v>
      </c>
      <c r="B119" s="76"/>
      <c r="C119" s="76"/>
      <c r="D119" s="76"/>
      <c r="E119" s="119">
        <f t="shared" si="29"/>
        <v>0</v>
      </c>
      <c r="F119" s="60"/>
      <c r="G119" s="150"/>
      <c r="H119" s="151"/>
      <c r="I119" s="151"/>
      <c r="J119" s="151"/>
      <c r="K119" s="151"/>
      <c r="L119" s="151"/>
      <c r="M119" s="151"/>
      <c r="N119" s="151"/>
      <c r="O119" s="152"/>
      <c r="P119" s="127" t="str">
        <f t="shared" si="28"/>
        <v>Andet</v>
      </c>
      <c r="Q119" s="146">
        <f t="shared" si="27"/>
        <v>0</v>
      </c>
      <c r="R119" s="128"/>
      <c r="S119" s="128"/>
    </row>
    <row r="120" spans="1:23" ht="15" x14ac:dyDescent="0.25">
      <c r="A120" s="44" t="s">
        <v>132</v>
      </c>
      <c r="B120" s="71">
        <f>SUM(B112+B113+B114+B115+B116-B117-B118+B119)</f>
        <v>0</v>
      </c>
      <c r="C120" s="71">
        <f>SUM(C112+C113+C114+C115+C116-C117-C118+C119)</f>
        <v>0</v>
      </c>
      <c r="D120" s="71">
        <f>SUM(D112+D113+D114+D115+D116-D117-D118+D119)</f>
        <v>0</v>
      </c>
      <c r="E120" s="71">
        <f>SUM(E112+E113+E114+E115+E116-E117-E118+E119)</f>
        <v>0</v>
      </c>
      <c r="F120" s="74">
        <f>SUM(F112:F113)</f>
        <v>0</v>
      </c>
      <c r="G120" s="150"/>
      <c r="H120" s="151"/>
      <c r="I120" s="151"/>
      <c r="J120" s="151"/>
      <c r="K120" s="151"/>
      <c r="L120" s="151"/>
      <c r="M120" s="151"/>
      <c r="N120" s="151"/>
      <c r="O120" s="152"/>
      <c r="P120" s="131" t="str">
        <f t="shared" si="28"/>
        <v>I alt uden OH</v>
      </c>
      <c r="Q120" s="146">
        <f t="shared" si="27"/>
        <v>0</v>
      </c>
      <c r="R120" s="132"/>
      <c r="S120" s="132"/>
    </row>
    <row r="121" spans="1:23" ht="15.75" thickBot="1" x14ac:dyDescent="0.3">
      <c r="A121" s="78" t="s">
        <v>4</v>
      </c>
      <c r="B121" s="76"/>
      <c r="C121" s="76"/>
      <c r="D121" s="76"/>
      <c r="E121" s="77">
        <f t="shared" si="29"/>
        <v>0</v>
      </c>
      <c r="F121" s="60"/>
      <c r="G121" s="150"/>
      <c r="H121" s="151"/>
      <c r="I121" s="151"/>
      <c r="J121" s="151"/>
      <c r="K121" s="151"/>
      <c r="L121" s="151"/>
      <c r="M121" s="151"/>
      <c r="N121" s="151"/>
      <c r="O121" s="152"/>
      <c r="P121" s="127" t="str">
        <f t="shared" si="28"/>
        <v>OH</v>
      </c>
      <c r="Q121" s="146">
        <f t="shared" si="27"/>
        <v>0</v>
      </c>
      <c r="R121" s="133"/>
      <c r="S121" s="133"/>
    </row>
    <row r="122" spans="1:23" ht="15.75" thickBot="1" x14ac:dyDescent="0.3">
      <c r="A122" s="79" t="s">
        <v>0</v>
      </c>
      <c r="B122" s="71">
        <f>SUM(B120:B121)</f>
        <v>0</v>
      </c>
      <c r="C122" s="71">
        <f>SUM(C120:C121)</f>
        <v>0</v>
      </c>
      <c r="D122" s="71">
        <f>SUM(D120:D121)</f>
        <v>0</v>
      </c>
      <c r="E122" s="71">
        <f t="shared" si="29"/>
        <v>0</v>
      </c>
      <c r="F122" s="74"/>
      <c r="G122" s="153"/>
      <c r="H122" s="154"/>
      <c r="I122" s="154"/>
      <c r="J122" s="154"/>
      <c r="K122" s="154"/>
      <c r="L122" s="154"/>
      <c r="M122" s="154"/>
      <c r="N122" s="154"/>
      <c r="O122" s="155"/>
      <c r="P122" s="134" t="str">
        <f t="shared" si="28"/>
        <v>I alt</v>
      </c>
      <c r="Q122" s="146">
        <f t="shared" si="27"/>
        <v>0</v>
      </c>
      <c r="R122" s="126" t="s">
        <v>166</v>
      </c>
      <c r="S122" s="126" t="s">
        <v>161</v>
      </c>
      <c r="T122" s="141" t="s">
        <v>167</v>
      </c>
    </row>
    <row r="123" spans="1:23" ht="15" x14ac:dyDescent="0.25">
      <c r="A123" s="85" t="s">
        <v>22</v>
      </c>
      <c r="B123" s="86" t="e">
        <f>(B121/B120)*100</f>
        <v>#DIV/0!</v>
      </c>
      <c r="C123" s="86" t="e">
        <f>(C121/C120)*100</f>
        <v>#DIV/0!</v>
      </c>
      <c r="D123" s="87" t="s">
        <v>142</v>
      </c>
      <c r="E123" s="83" t="e">
        <f>(B122/E122)*100</f>
        <v>#DIV/0!</v>
      </c>
      <c r="G123" s="9"/>
      <c r="H123" s="9"/>
      <c r="I123" s="9"/>
      <c r="J123" s="9"/>
      <c r="K123" s="9"/>
      <c r="L123" s="9"/>
      <c r="M123" s="9"/>
      <c r="N123" s="9"/>
      <c r="O123" s="9"/>
      <c r="Q123" s="127" t="str">
        <f>A123</f>
        <v>%sats off. Virk.</v>
      </c>
      <c r="R123" s="135">
        <f t="shared" ref="R123:T123" si="30">IFERROR((B121/B120)*100,0)</f>
        <v>0</v>
      </c>
      <c r="S123" s="135">
        <f t="shared" si="30"/>
        <v>0</v>
      </c>
      <c r="T123" s="135">
        <f t="shared" si="30"/>
        <v>0</v>
      </c>
    </row>
    <row r="124" spans="1:23" ht="15" x14ac:dyDescent="0.25">
      <c r="A124" s="85" t="s">
        <v>23</v>
      </c>
      <c r="B124" s="86" t="e">
        <f>(B121/(B112+B113)*100)</f>
        <v>#DIV/0!</v>
      </c>
      <c r="C124" s="86" t="e">
        <f>(C121/(C112+C113)*100)</f>
        <v>#DIV/0!</v>
      </c>
      <c r="D124" s="84" t="e">
        <f>(D121/(D112+D113)*100)</f>
        <v>#DIV/0!</v>
      </c>
      <c r="E124" s="93" t="e">
        <f>(E121/(E112+E113)*100)</f>
        <v>#DIV/0!</v>
      </c>
      <c r="Q124" s="127" t="str">
        <f>A124</f>
        <v>%sat privat Virk.</v>
      </c>
      <c r="R124" s="135">
        <f>IFERROR(B121/(B113+B112)*100,0)</f>
        <v>0</v>
      </c>
      <c r="S124" s="135">
        <f t="shared" ref="S124:T124" si="31">IFERROR(C121/(C113+C112)*100,0)</f>
        <v>0</v>
      </c>
      <c r="T124" s="135">
        <f t="shared" si="31"/>
        <v>0</v>
      </c>
    </row>
    <row r="125" spans="1:23" x14ac:dyDescent="0.2">
      <c r="Q125" t="s">
        <v>163</v>
      </c>
      <c r="R125" s="136" t="e">
        <f>E122/E$16*100</f>
        <v>#DIV/0!</v>
      </c>
      <c r="S125" s="137"/>
      <c r="T125" s="121"/>
      <c r="U125" s="138" t="e">
        <f>R125</f>
        <v>#DIV/0!</v>
      </c>
      <c r="W125" s="138"/>
    </row>
    <row r="126" spans="1:23" ht="15" x14ac:dyDescent="0.25">
      <c r="A126" s="65" t="s">
        <v>140</v>
      </c>
      <c r="B126" s="1"/>
      <c r="C126" s="66"/>
      <c r="D126" s="67" t="s">
        <v>144</v>
      </c>
      <c r="E126" s="1"/>
    </row>
    <row r="127" spans="1:23" ht="15" x14ac:dyDescent="0.25">
      <c r="A127" s="67" t="s">
        <v>141</v>
      </c>
      <c r="B127" s="68"/>
      <c r="C127" s="67"/>
      <c r="D127" s="67" t="s">
        <v>143</v>
      </c>
      <c r="E127" s="1"/>
    </row>
    <row r="128" spans="1:23" ht="15" x14ac:dyDescent="0.25">
      <c r="A128" s="65"/>
      <c r="B128" s="67"/>
      <c r="C128" s="67"/>
      <c r="D128" s="67"/>
      <c r="E128" s="69"/>
    </row>
    <row r="129" spans="1:23" ht="15.75" thickBot="1" x14ac:dyDescent="0.3">
      <c r="A129" s="92"/>
      <c r="B129" s="51" t="s">
        <v>146</v>
      </c>
      <c r="C129" s="51" t="s">
        <v>6</v>
      </c>
      <c r="D129" s="51" t="s">
        <v>7</v>
      </c>
      <c r="E129" s="51" t="s">
        <v>0</v>
      </c>
      <c r="F129" s="52" t="s">
        <v>24</v>
      </c>
      <c r="G129" s="9"/>
      <c r="H129" s="9"/>
      <c r="I129" s="9"/>
      <c r="J129" s="9"/>
      <c r="K129" s="9"/>
      <c r="L129" s="9"/>
      <c r="M129" s="9"/>
      <c r="N129" s="9"/>
      <c r="O129" s="9"/>
      <c r="P129" s="124"/>
      <c r="Q129" s="126" t="s">
        <v>165</v>
      </c>
      <c r="R129" s="126" t="s">
        <v>162</v>
      </c>
      <c r="S129" s="126"/>
      <c r="V129" s="126"/>
    </row>
    <row r="130" spans="1:23" ht="15" x14ac:dyDescent="0.25">
      <c r="A130" s="10" t="s">
        <v>1</v>
      </c>
      <c r="B130" s="70"/>
      <c r="C130" s="70"/>
      <c r="D130" s="70"/>
      <c r="E130" s="71">
        <f>SUM(B130:D130)</f>
        <v>0</v>
      </c>
      <c r="F130" s="72"/>
      <c r="G130" s="156"/>
      <c r="H130" s="157"/>
      <c r="I130" s="157"/>
      <c r="J130" s="157"/>
      <c r="K130" s="157"/>
      <c r="L130" s="157"/>
      <c r="M130" s="157"/>
      <c r="N130" s="157"/>
      <c r="O130" s="158"/>
      <c r="P130" s="127" t="str">
        <f>A130</f>
        <v>VIP</v>
      </c>
      <c r="Q130" s="146">
        <f t="shared" ref="Q130:Q140" si="32">IFERROR(B130*100/E130,0)</f>
        <v>0</v>
      </c>
      <c r="R130" s="129">
        <f>IFERROR(E130/F130,0)</f>
        <v>0</v>
      </c>
      <c r="S130" s="128"/>
    </row>
    <row r="131" spans="1:23" ht="15" x14ac:dyDescent="0.25">
      <c r="A131" s="10" t="s">
        <v>2</v>
      </c>
      <c r="B131" s="70"/>
      <c r="C131" s="70"/>
      <c r="D131" s="70"/>
      <c r="E131" s="118">
        <f>SUM(B131:D131)</f>
        <v>0</v>
      </c>
      <c r="F131" s="73"/>
      <c r="G131" s="159"/>
      <c r="H131" s="160"/>
      <c r="I131" s="160"/>
      <c r="J131" s="160"/>
      <c r="K131" s="160"/>
      <c r="L131" s="160"/>
      <c r="M131" s="160"/>
      <c r="N131" s="160"/>
      <c r="O131" s="161"/>
      <c r="P131" s="127" t="str">
        <f t="shared" ref="P131:P140" si="33">A131</f>
        <v>TAP</v>
      </c>
      <c r="Q131" s="146">
        <f t="shared" si="32"/>
        <v>0</v>
      </c>
      <c r="R131" s="129">
        <f>IFERROR(E131/F131,0)</f>
        <v>0</v>
      </c>
      <c r="S131" s="128"/>
    </row>
    <row r="132" spans="1:23" ht="15" x14ac:dyDescent="0.25">
      <c r="A132" s="10" t="s">
        <v>10</v>
      </c>
      <c r="B132" s="70"/>
      <c r="C132" s="70"/>
      <c r="D132" s="70"/>
      <c r="E132" s="118">
        <f>SUM(B132:D132)</f>
        <v>0</v>
      </c>
      <c r="F132" s="74"/>
      <c r="G132" s="159"/>
      <c r="H132" s="160"/>
      <c r="I132" s="160"/>
      <c r="J132" s="160"/>
      <c r="K132" s="160"/>
      <c r="L132" s="160"/>
      <c r="M132" s="160"/>
      <c r="N132" s="160"/>
      <c r="O132" s="161"/>
      <c r="P132" s="127" t="str">
        <f t="shared" si="33"/>
        <v>Ekstern bistand</v>
      </c>
      <c r="Q132" s="146">
        <f t="shared" si="32"/>
        <v>0</v>
      </c>
      <c r="R132" s="128"/>
      <c r="S132" s="128"/>
    </row>
    <row r="133" spans="1:23" ht="15" x14ac:dyDescent="0.25">
      <c r="A133" s="10" t="s">
        <v>9</v>
      </c>
      <c r="B133" s="70"/>
      <c r="C133" s="70"/>
      <c r="D133" s="70"/>
      <c r="E133" s="118">
        <f>SUM(B133:D133)</f>
        <v>0</v>
      </c>
      <c r="F133" s="74"/>
      <c r="G133" s="159"/>
      <c r="H133" s="160"/>
      <c r="I133" s="160"/>
      <c r="J133" s="160"/>
      <c r="K133" s="160"/>
      <c r="L133" s="160"/>
      <c r="M133" s="160"/>
      <c r="N133" s="160"/>
      <c r="O133" s="161"/>
      <c r="P133" s="127" t="str">
        <f t="shared" si="33"/>
        <v>Øvrige aktiviteter</v>
      </c>
      <c r="Q133" s="146">
        <f t="shared" si="32"/>
        <v>0</v>
      </c>
      <c r="R133" s="128"/>
      <c r="S133" s="128"/>
    </row>
    <row r="134" spans="1:23" ht="15" x14ac:dyDescent="0.25">
      <c r="A134" s="10" t="s">
        <v>8</v>
      </c>
      <c r="B134" s="70"/>
      <c r="C134" s="70"/>
      <c r="D134" s="70"/>
      <c r="E134" s="118">
        <f>SUM(B134:D134)</f>
        <v>0</v>
      </c>
      <c r="F134" s="74"/>
      <c r="G134" s="159"/>
      <c r="H134" s="160"/>
      <c r="I134" s="160"/>
      <c r="J134" s="160"/>
      <c r="K134" s="160"/>
      <c r="L134" s="160"/>
      <c r="M134" s="160"/>
      <c r="N134" s="160"/>
      <c r="O134" s="161"/>
      <c r="P134" s="145" t="str">
        <f t="shared" si="33"/>
        <v>Apperatur/udstyr</v>
      </c>
      <c r="Q134" s="146">
        <f t="shared" si="32"/>
        <v>0</v>
      </c>
      <c r="R134" s="128"/>
      <c r="S134" s="128"/>
    </row>
    <row r="135" spans="1:23" ht="15" x14ac:dyDescent="0.25">
      <c r="A135" s="10" t="s">
        <v>5</v>
      </c>
      <c r="B135" s="75"/>
      <c r="C135" s="75"/>
      <c r="D135" s="75"/>
      <c r="E135" s="118">
        <f t="shared" ref="E135:E140" si="34">SUM(B135:D135)</f>
        <v>0</v>
      </c>
      <c r="F135" s="74"/>
      <c r="G135" s="159"/>
      <c r="H135" s="160"/>
      <c r="I135" s="160"/>
      <c r="J135" s="160"/>
      <c r="K135" s="160"/>
      <c r="L135" s="160"/>
      <c r="M135" s="160"/>
      <c r="N135" s="160"/>
      <c r="O135" s="161"/>
      <c r="P135" s="145" t="str">
        <f t="shared" si="33"/>
        <v>Scrap-værdi</v>
      </c>
      <c r="Q135" s="146">
        <f t="shared" si="32"/>
        <v>0</v>
      </c>
      <c r="R135" s="128"/>
      <c r="S135" s="128"/>
    </row>
    <row r="136" spans="1:23" ht="15" x14ac:dyDescent="0.25">
      <c r="A136" s="10" t="s">
        <v>25</v>
      </c>
      <c r="B136" s="75"/>
      <c r="C136" s="75"/>
      <c r="D136" s="75"/>
      <c r="E136" s="118">
        <f t="shared" si="34"/>
        <v>0</v>
      </c>
      <c r="F136" s="74"/>
      <c r="G136" s="159"/>
      <c r="H136" s="160"/>
      <c r="I136" s="160"/>
      <c r="J136" s="160"/>
      <c r="K136" s="160"/>
      <c r="L136" s="160"/>
      <c r="M136" s="160"/>
      <c r="N136" s="160"/>
      <c r="O136" s="161"/>
      <c r="P136" s="127" t="str">
        <f t="shared" si="33"/>
        <v>Evt. indtægter</v>
      </c>
      <c r="Q136" s="146">
        <f t="shared" si="32"/>
        <v>0</v>
      </c>
      <c r="R136" s="128"/>
      <c r="S136" s="128"/>
    </row>
    <row r="137" spans="1:23" ht="15.75" thickBot="1" x14ac:dyDescent="0.3">
      <c r="A137" s="50" t="s">
        <v>3</v>
      </c>
      <c r="B137" s="76"/>
      <c r="C137" s="76"/>
      <c r="D137" s="76"/>
      <c r="E137" s="119">
        <f t="shared" si="34"/>
        <v>0</v>
      </c>
      <c r="F137" s="60"/>
      <c r="G137" s="159"/>
      <c r="H137" s="160"/>
      <c r="I137" s="160"/>
      <c r="J137" s="160"/>
      <c r="K137" s="160"/>
      <c r="L137" s="160"/>
      <c r="M137" s="160"/>
      <c r="N137" s="160"/>
      <c r="O137" s="161"/>
      <c r="P137" s="127" t="str">
        <f t="shared" si="33"/>
        <v>Andet</v>
      </c>
      <c r="Q137" s="146">
        <f t="shared" si="32"/>
        <v>0</v>
      </c>
      <c r="R137" s="128"/>
      <c r="S137" s="128"/>
    </row>
    <row r="138" spans="1:23" ht="15" x14ac:dyDescent="0.25">
      <c r="A138" s="44" t="s">
        <v>132</v>
      </c>
      <c r="B138" s="71">
        <f>SUM(B130+B131+B132+B133+B134-B135-B136+B137)</f>
        <v>0</v>
      </c>
      <c r="C138" s="71">
        <f>SUM(C130+C131+C132+C133+C134-C135-C136+C137)</f>
        <v>0</v>
      </c>
      <c r="D138" s="71">
        <f>SUM(D130+D131+D132+D133+D134-D135-D136+D137)</f>
        <v>0</v>
      </c>
      <c r="E138" s="71">
        <f>SUM(E130+E131+E132+E133+E134-E135-E136+E137)</f>
        <v>0</v>
      </c>
      <c r="F138" s="74">
        <f>SUM(F130:F131)</f>
        <v>0</v>
      </c>
      <c r="G138" s="159"/>
      <c r="H138" s="160"/>
      <c r="I138" s="160"/>
      <c r="J138" s="160"/>
      <c r="K138" s="160"/>
      <c r="L138" s="160"/>
      <c r="M138" s="160"/>
      <c r="N138" s="160"/>
      <c r="O138" s="161"/>
      <c r="P138" s="131" t="str">
        <f t="shared" si="33"/>
        <v>I alt uden OH</v>
      </c>
      <c r="Q138" s="146">
        <f t="shared" si="32"/>
        <v>0</v>
      </c>
      <c r="R138" s="132"/>
      <c r="S138" s="132"/>
    </row>
    <row r="139" spans="1:23" ht="15.75" thickBot="1" x14ac:dyDescent="0.3">
      <c r="A139" s="78" t="s">
        <v>4</v>
      </c>
      <c r="B139" s="76"/>
      <c r="C139" s="76"/>
      <c r="D139" s="76"/>
      <c r="E139" s="77">
        <f t="shared" si="34"/>
        <v>0</v>
      </c>
      <c r="F139" s="60"/>
      <c r="G139" s="159"/>
      <c r="H139" s="160"/>
      <c r="I139" s="160"/>
      <c r="J139" s="160"/>
      <c r="K139" s="160"/>
      <c r="L139" s="160"/>
      <c r="M139" s="160"/>
      <c r="N139" s="160"/>
      <c r="O139" s="161"/>
      <c r="P139" s="127" t="str">
        <f t="shared" si="33"/>
        <v>OH</v>
      </c>
      <c r="Q139" s="146">
        <f t="shared" si="32"/>
        <v>0</v>
      </c>
      <c r="R139" s="133"/>
      <c r="S139" s="133"/>
    </row>
    <row r="140" spans="1:23" ht="15.75" thickBot="1" x14ac:dyDescent="0.3">
      <c r="A140" s="79" t="s">
        <v>0</v>
      </c>
      <c r="B140" s="71">
        <f>SUM(B138:B139)</f>
        <v>0</v>
      </c>
      <c r="C140" s="71">
        <f>SUM(C138:C139)</f>
        <v>0</v>
      </c>
      <c r="D140" s="71">
        <f>SUM(D138:D139)</f>
        <v>0</v>
      </c>
      <c r="E140" s="71">
        <f t="shared" si="34"/>
        <v>0</v>
      </c>
      <c r="F140" s="74"/>
      <c r="G140" s="162"/>
      <c r="H140" s="163"/>
      <c r="I140" s="163"/>
      <c r="J140" s="163"/>
      <c r="K140" s="163"/>
      <c r="L140" s="163"/>
      <c r="M140" s="163"/>
      <c r="N140" s="163"/>
      <c r="O140" s="164"/>
      <c r="P140" s="134" t="str">
        <f t="shared" si="33"/>
        <v>I alt</v>
      </c>
      <c r="Q140" s="146">
        <f t="shared" si="32"/>
        <v>0</v>
      </c>
      <c r="R140" s="126" t="s">
        <v>166</v>
      </c>
      <c r="S140" s="126" t="s">
        <v>161</v>
      </c>
      <c r="T140" s="141" t="s">
        <v>167</v>
      </c>
    </row>
    <row r="141" spans="1:23" ht="15" x14ac:dyDescent="0.25">
      <c r="A141" s="85" t="s">
        <v>22</v>
      </c>
      <c r="B141" s="86" t="e">
        <f>(B139/B138)*100</f>
        <v>#DIV/0!</v>
      </c>
      <c r="C141" s="86" t="e">
        <f>(C139/C138)*100</f>
        <v>#DIV/0!</v>
      </c>
      <c r="D141" s="87" t="s">
        <v>142</v>
      </c>
      <c r="E141" s="83" t="e">
        <f>(B140/E140)*100</f>
        <v>#DIV/0!</v>
      </c>
      <c r="G141" s="9"/>
      <c r="H141" s="9"/>
      <c r="I141" s="9"/>
      <c r="J141" s="9"/>
      <c r="K141" s="9"/>
      <c r="L141" s="9"/>
      <c r="M141" s="9"/>
      <c r="N141" s="9"/>
      <c r="O141" s="9"/>
      <c r="Q141" s="127" t="str">
        <f>A141</f>
        <v>%sats off. Virk.</v>
      </c>
      <c r="R141" s="135">
        <f t="shared" ref="R141:T141" si="35">IFERROR((B139/B138)*100,0)</f>
        <v>0</v>
      </c>
      <c r="S141" s="135">
        <f t="shared" si="35"/>
        <v>0</v>
      </c>
      <c r="T141" s="135">
        <f t="shared" si="35"/>
        <v>0</v>
      </c>
    </row>
    <row r="142" spans="1:23" ht="15" x14ac:dyDescent="0.25">
      <c r="A142" s="85" t="s">
        <v>23</v>
      </c>
      <c r="B142" s="86" t="e">
        <f>(B139/(B130+B131)*100)</f>
        <v>#DIV/0!</v>
      </c>
      <c r="C142" s="86" t="e">
        <f>(C139/(C130+C131)*100)</f>
        <v>#DIV/0!</v>
      </c>
      <c r="D142" s="84" t="e">
        <f>(D139/(D130+D131)*100)</f>
        <v>#DIV/0!</v>
      </c>
      <c r="E142" s="93" t="e">
        <f>(E139/(E130+E131)*100)</f>
        <v>#DIV/0!</v>
      </c>
      <c r="Q142" s="127" t="str">
        <f>A142</f>
        <v>%sat privat Virk.</v>
      </c>
      <c r="R142" s="135">
        <f>IFERROR(B139/(B131+B130)*100,0)</f>
        <v>0</v>
      </c>
      <c r="S142" s="135">
        <f t="shared" ref="S142:T142" si="36">IFERROR(C139/(C131+C130)*100,0)</f>
        <v>0</v>
      </c>
      <c r="T142" s="135">
        <f t="shared" si="36"/>
        <v>0</v>
      </c>
    </row>
    <row r="143" spans="1:23" x14ac:dyDescent="0.2">
      <c r="Q143" t="s">
        <v>163</v>
      </c>
      <c r="R143" s="136" t="e">
        <f>E140/E$16*100</f>
        <v>#DIV/0!</v>
      </c>
      <c r="S143" s="137"/>
      <c r="T143" s="121"/>
      <c r="U143" s="138" t="e">
        <f>R143</f>
        <v>#DIV/0!</v>
      </c>
      <c r="W143" s="138"/>
    </row>
    <row r="144" spans="1:23" ht="15" x14ac:dyDescent="0.25">
      <c r="A144" s="65" t="s">
        <v>140</v>
      </c>
      <c r="B144" s="1"/>
      <c r="C144" s="66"/>
      <c r="D144" s="67" t="s">
        <v>144</v>
      </c>
      <c r="E144" s="1"/>
    </row>
    <row r="145" spans="1:22" ht="15" x14ac:dyDescent="0.25">
      <c r="A145" s="67" t="s">
        <v>141</v>
      </c>
      <c r="B145" s="68"/>
      <c r="C145" s="67"/>
      <c r="D145" s="67" t="s">
        <v>143</v>
      </c>
      <c r="E145" s="1"/>
    </row>
    <row r="146" spans="1:22" ht="15" x14ac:dyDescent="0.25">
      <c r="A146" s="65"/>
      <c r="B146" s="67"/>
      <c r="C146" s="67"/>
      <c r="D146" s="67"/>
      <c r="E146" s="69"/>
    </row>
    <row r="147" spans="1:22" ht="15.75" thickBot="1" x14ac:dyDescent="0.3">
      <c r="A147" s="92"/>
      <c r="B147" s="51" t="s">
        <v>146</v>
      </c>
      <c r="C147" s="51" t="s">
        <v>6</v>
      </c>
      <c r="D147" s="51" t="s">
        <v>7</v>
      </c>
      <c r="E147" s="51" t="s">
        <v>0</v>
      </c>
      <c r="F147" s="52" t="s">
        <v>24</v>
      </c>
      <c r="G147" s="9"/>
      <c r="H147" s="9"/>
      <c r="I147" s="9"/>
      <c r="J147" s="9"/>
      <c r="K147" s="9"/>
      <c r="L147" s="9"/>
      <c r="M147" s="9"/>
      <c r="N147" s="9"/>
      <c r="O147" s="9"/>
      <c r="P147" s="124"/>
      <c r="Q147" s="126" t="s">
        <v>165</v>
      </c>
      <c r="R147" s="126" t="s">
        <v>162</v>
      </c>
      <c r="S147" s="126"/>
      <c r="V147" s="126"/>
    </row>
    <row r="148" spans="1:22" ht="15" x14ac:dyDescent="0.25">
      <c r="A148" s="10" t="s">
        <v>1</v>
      </c>
      <c r="B148" s="70"/>
      <c r="C148" s="70"/>
      <c r="D148" s="70"/>
      <c r="E148" s="118">
        <f>SUM(B148:D148)</f>
        <v>0</v>
      </c>
      <c r="F148" s="72"/>
      <c r="G148" s="147"/>
      <c r="H148" s="148"/>
      <c r="I148" s="148"/>
      <c r="J148" s="148"/>
      <c r="K148" s="148"/>
      <c r="L148" s="148"/>
      <c r="M148" s="148"/>
      <c r="N148" s="148"/>
      <c r="O148" s="149"/>
      <c r="P148" s="127" t="str">
        <f>A148</f>
        <v>VIP</v>
      </c>
      <c r="Q148" s="146">
        <f t="shared" ref="Q148:Q158" si="37">IFERROR(B148*100/E148,0)</f>
        <v>0</v>
      </c>
      <c r="R148" s="129">
        <f>IFERROR(E148/F148,0)</f>
        <v>0</v>
      </c>
      <c r="S148" s="128"/>
    </row>
    <row r="149" spans="1:22" ht="15" x14ac:dyDescent="0.25">
      <c r="A149" s="10" t="s">
        <v>2</v>
      </c>
      <c r="B149" s="70"/>
      <c r="C149" s="70"/>
      <c r="D149" s="70"/>
      <c r="E149" s="118">
        <f>SUM(B149:D149)</f>
        <v>0</v>
      </c>
      <c r="F149" s="73"/>
      <c r="G149" s="150"/>
      <c r="H149" s="151"/>
      <c r="I149" s="151"/>
      <c r="J149" s="151"/>
      <c r="K149" s="151"/>
      <c r="L149" s="151"/>
      <c r="M149" s="151"/>
      <c r="N149" s="151"/>
      <c r="O149" s="152"/>
      <c r="P149" s="127" t="str">
        <f t="shared" ref="P149:P158" si="38">A149</f>
        <v>TAP</v>
      </c>
      <c r="Q149" s="146">
        <f t="shared" si="37"/>
        <v>0</v>
      </c>
      <c r="R149" s="129">
        <f>IFERROR(E149/F149,0)</f>
        <v>0</v>
      </c>
      <c r="S149" s="128"/>
    </row>
    <row r="150" spans="1:22" ht="15" x14ac:dyDescent="0.25">
      <c r="A150" s="10" t="s">
        <v>10</v>
      </c>
      <c r="B150" s="70"/>
      <c r="C150" s="70"/>
      <c r="D150" s="70"/>
      <c r="E150" s="118">
        <f>SUM(B150:D150)</f>
        <v>0</v>
      </c>
      <c r="F150" s="74"/>
      <c r="G150" s="150"/>
      <c r="H150" s="151"/>
      <c r="I150" s="151"/>
      <c r="J150" s="151"/>
      <c r="K150" s="151"/>
      <c r="L150" s="151"/>
      <c r="M150" s="151"/>
      <c r="N150" s="151"/>
      <c r="O150" s="152"/>
      <c r="P150" s="127" t="str">
        <f t="shared" si="38"/>
        <v>Ekstern bistand</v>
      </c>
      <c r="Q150" s="146">
        <f t="shared" si="37"/>
        <v>0</v>
      </c>
      <c r="R150" s="128"/>
      <c r="S150" s="128"/>
    </row>
    <row r="151" spans="1:22" ht="15" x14ac:dyDescent="0.25">
      <c r="A151" s="10" t="s">
        <v>9</v>
      </c>
      <c r="B151" s="70"/>
      <c r="C151" s="70"/>
      <c r="D151" s="70"/>
      <c r="E151" s="118">
        <f>SUM(B151:D151)</f>
        <v>0</v>
      </c>
      <c r="F151" s="74"/>
      <c r="G151" s="150"/>
      <c r="H151" s="151"/>
      <c r="I151" s="151"/>
      <c r="J151" s="151"/>
      <c r="K151" s="151"/>
      <c r="L151" s="151"/>
      <c r="M151" s="151"/>
      <c r="N151" s="151"/>
      <c r="O151" s="152"/>
      <c r="P151" s="127" t="str">
        <f t="shared" si="38"/>
        <v>Øvrige aktiviteter</v>
      </c>
      <c r="Q151" s="146">
        <f t="shared" si="37"/>
        <v>0</v>
      </c>
      <c r="R151" s="128"/>
      <c r="S151" s="128"/>
    </row>
    <row r="152" spans="1:22" ht="15" x14ac:dyDescent="0.25">
      <c r="A152" s="10" t="s">
        <v>8</v>
      </c>
      <c r="B152" s="70"/>
      <c r="C152" s="70"/>
      <c r="D152" s="70"/>
      <c r="E152" s="118">
        <f>SUM(B152:D152)</f>
        <v>0</v>
      </c>
      <c r="F152" s="74"/>
      <c r="G152" s="150"/>
      <c r="H152" s="151"/>
      <c r="I152" s="151"/>
      <c r="J152" s="151"/>
      <c r="K152" s="151"/>
      <c r="L152" s="151"/>
      <c r="M152" s="151"/>
      <c r="N152" s="151"/>
      <c r="O152" s="152"/>
      <c r="P152" s="145" t="str">
        <f t="shared" si="38"/>
        <v>Apperatur/udstyr</v>
      </c>
      <c r="Q152" s="146">
        <f t="shared" si="37"/>
        <v>0</v>
      </c>
      <c r="R152" s="128"/>
      <c r="S152" s="128"/>
    </row>
    <row r="153" spans="1:22" ht="15" x14ac:dyDescent="0.25">
      <c r="A153" s="10" t="s">
        <v>5</v>
      </c>
      <c r="B153" s="75"/>
      <c r="C153" s="75"/>
      <c r="D153" s="75"/>
      <c r="E153" s="118">
        <f t="shared" ref="E153:E158" si="39">SUM(B153:D153)</f>
        <v>0</v>
      </c>
      <c r="F153" s="74"/>
      <c r="G153" s="150"/>
      <c r="H153" s="151"/>
      <c r="I153" s="151"/>
      <c r="J153" s="151"/>
      <c r="K153" s="151"/>
      <c r="L153" s="151"/>
      <c r="M153" s="151"/>
      <c r="N153" s="151"/>
      <c r="O153" s="152"/>
      <c r="P153" s="145" t="str">
        <f t="shared" si="38"/>
        <v>Scrap-værdi</v>
      </c>
      <c r="Q153" s="146">
        <f t="shared" si="37"/>
        <v>0</v>
      </c>
      <c r="R153" s="128"/>
      <c r="S153" s="128"/>
    </row>
    <row r="154" spans="1:22" ht="15" x14ac:dyDescent="0.25">
      <c r="A154" s="10" t="s">
        <v>25</v>
      </c>
      <c r="B154" s="75"/>
      <c r="C154" s="75"/>
      <c r="D154" s="75"/>
      <c r="E154" s="118">
        <f t="shared" si="39"/>
        <v>0</v>
      </c>
      <c r="F154" s="74"/>
      <c r="G154" s="150"/>
      <c r="H154" s="151"/>
      <c r="I154" s="151"/>
      <c r="J154" s="151"/>
      <c r="K154" s="151"/>
      <c r="L154" s="151"/>
      <c r="M154" s="151"/>
      <c r="N154" s="151"/>
      <c r="O154" s="152"/>
      <c r="P154" s="127" t="str">
        <f t="shared" si="38"/>
        <v>Evt. indtægter</v>
      </c>
      <c r="Q154" s="146">
        <f t="shared" si="37"/>
        <v>0</v>
      </c>
      <c r="R154" s="128"/>
      <c r="S154" s="128"/>
    </row>
    <row r="155" spans="1:22" ht="15.75" thickBot="1" x14ac:dyDescent="0.3">
      <c r="A155" s="50" t="s">
        <v>3</v>
      </c>
      <c r="B155" s="76"/>
      <c r="C155" s="76"/>
      <c r="D155" s="76"/>
      <c r="E155" s="119">
        <f t="shared" si="39"/>
        <v>0</v>
      </c>
      <c r="F155" s="60"/>
      <c r="G155" s="150"/>
      <c r="H155" s="151"/>
      <c r="I155" s="151"/>
      <c r="J155" s="151"/>
      <c r="K155" s="151"/>
      <c r="L155" s="151"/>
      <c r="M155" s="151"/>
      <c r="N155" s="151"/>
      <c r="O155" s="152"/>
      <c r="P155" s="127" t="str">
        <f t="shared" si="38"/>
        <v>Andet</v>
      </c>
      <c r="Q155" s="146">
        <f t="shared" si="37"/>
        <v>0</v>
      </c>
      <c r="R155" s="128"/>
      <c r="S155" s="128"/>
    </row>
    <row r="156" spans="1:22" ht="15" x14ac:dyDescent="0.25">
      <c r="A156" s="44" t="s">
        <v>132</v>
      </c>
      <c r="B156" s="71">
        <f>SUM(B148+B149+B150+B151+B152-B153-B154+B155)</f>
        <v>0</v>
      </c>
      <c r="C156" s="71">
        <f>SUM(C148+C149+C150+C151+C152-C153-C154+C155)</f>
        <v>0</v>
      </c>
      <c r="D156" s="71">
        <f>SUM(D148+D149+D150+D151+D152-D153-D154+D155)</f>
        <v>0</v>
      </c>
      <c r="E156" s="71">
        <f>SUM(E148+E149+E150+E151+E152-E153-E154+E155)</f>
        <v>0</v>
      </c>
      <c r="F156" s="74">
        <f>SUM(F148:F149)</f>
        <v>0</v>
      </c>
      <c r="G156" s="150"/>
      <c r="H156" s="151"/>
      <c r="I156" s="151"/>
      <c r="J156" s="151"/>
      <c r="K156" s="151"/>
      <c r="L156" s="151"/>
      <c r="M156" s="151"/>
      <c r="N156" s="151"/>
      <c r="O156" s="152"/>
      <c r="P156" s="131" t="str">
        <f t="shared" si="38"/>
        <v>I alt uden OH</v>
      </c>
      <c r="Q156" s="146">
        <f t="shared" si="37"/>
        <v>0</v>
      </c>
      <c r="R156" s="132"/>
      <c r="S156" s="132"/>
    </row>
    <row r="157" spans="1:22" ht="15.75" thickBot="1" x14ac:dyDescent="0.3">
      <c r="A157" s="78" t="s">
        <v>4</v>
      </c>
      <c r="B157" s="76"/>
      <c r="C157" s="76"/>
      <c r="D157" s="76"/>
      <c r="E157" s="77">
        <f t="shared" si="39"/>
        <v>0</v>
      </c>
      <c r="F157" s="60"/>
      <c r="G157" s="150"/>
      <c r="H157" s="151"/>
      <c r="I157" s="151"/>
      <c r="J157" s="151"/>
      <c r="K157" s="151"/>
      <c r="L157" s="151"/>
      <c r="M157" s="151"/>
      <c r="N157" s="151"/>
      <c r="O157" s="152"/>
      <c r="P157" s="127" t="str">
        <f t="shared" si="38"/>
        <v>OH</v>
      </c>
      <c r="Q157" s="146">
        <f t="shared" si="37"/>
        <v>0</v>
      </c>
      <c r="R157" s="133"/>
      <c r="S157" s="133"/>
    </row>
    <row r="158" spans="1:22" ht="15.75" thickBot="1" x14ac:dyDescent="0.3">
      <c r="A158" s="79" t="s">
        <v>0</v>
      </c>
      <c r="B158" s="71">
        <f>SUM(B156:B157)</f>
        <v>0</v>
      </c>
      <c r="C158" s="71">
        <f>SUM(C156:C157)</f>
        <v>0</v>
      </c>
      <c r="D158" s="71">
        <f>SUM(D156:D157)</f>
        <v>0</v>
      </c>
      <c r="E158" s="71">
        <f t="shared" si="39"/>
        <v>0</v>
      </c>
      <c r="F158" s="74"/>
      <c r="G158" s="153"/>
      <c r="H158" s="154"/>
      <c r="I158" s="154"/>
      <c r="J158" s="154"/>
      <c r="K158" s="154"/>
      <c r="L158" s="154"/>
      <c r="M158" s="154"/>
      <c r="N158" s="154"/>
      <c r="O158" s="155"/>
      <c r="P158" s="134" t="str">
        <f t="shared" si="38"/>
        <v>I alt</v>
      </c>
      <c r="Q158" s="146">
        <f t="shared" si="37"/>
        <v>0</v>
      </c>
      <c r="R158" s="126" t="s">
        <v>166</v>
      </c>
      <c r="S158" s="126" t="s">
        <v>161</v>
      </c>
      <c r="T158" s="141" t="s">
        <v>167</v>
      </c>
    </row>
    <row r="159" spans="1:22" ht="15" x14ac:dyDescent="0.25">
      <c r="A159" s="85" t="s">
        <v>22</v>
      </c>
      <c r="B159" s="86" t="e">
        <f>(B157/B156)*100</f>
        <v>#DIV/0!</v>
      </c>
      <c r="C159" s="86" t="e">
        <f>(C157/C156)*100</f>
        <v>#DIV/0!</v>
      </c>
      <c r="D159" s="87" t="s">
        <v>142</v>
      </c>
      <c r="E159" s="83" t="e">
        <f>(B158/E158)*100</f>
        <v>#DIV/0!</v>
      </c>
      <c r="G159" s="9"/>
      <c r="H159" s="9"/>
      <c r="I159" s="9"/>
      <c r="J159" s="9"/>
      <c r="K159" s="9"/>
      <c r="L159" s="9"/>
      <c r="M159" s="9"/>
      <c r="N159" s="9"/>
      <c r="O159" s="9"/>
      <c r="Q159" s="127" t="str">
        <f>A159</f>
        <v>%sats off. Virk.</v>
      </c>
      <c r="R159" s="135">
        <f t="shared" ref="R159:T159" si="40">IFERROR((B157/B156)*100,0)</f>
        <v>0</v>
      </c>
      <c r="S159" s="135">
        <f t="shared" si="40"/>
        <v>0</v>
      </c>
      <c r="T159" s="135">
        <f t="shared" si="40"/>
        <v>0</v>
      </c>
    </row>
    <row r="160" spans="1:22" ht="15" x14ac:dyDescent="0.25">
      <c r="A160" s="85" t="s">
        <v>23</v>
      </c>
      <c r="B160" s="86" t="e">
        <f>(B157/(B148+B149)*100)</f>
        <v>#DIV/0!</v>
      </c>
      <c r="C160" s="86" t="e">
        <f>(C157/(C148+C149)*100)</f>
        <v>#DIV/0!</v>
      </c>
      <c r="D160" s="84" t="e">
        <f>(D157/(D148+D149)*100)</f>
        <v>#DIV/0!</v>
      </c>
      <c r="E160" s="93" t="e">
        <f>(E157/(E148+E149)*100)</f>
        <v>#DIV/0!</v>
      </c>
      <c r="Q160" s="127" t="str">
        <f>A160</f>
        <v>%sat privat Virk.</v>
      </c>
      <c r="R160" s="135">
        <f>IFERROR(B157/(B149+B148)*100,0)</f>
        <v>0</v>
      </c>
      <c r="S160" s="135">
        <f t="shared" ref="S160:T160" si="41">IFERROR(C157/(C149+C148)*100,0)</f>
        <v>0</v>
      </c>
      <c r="T160" s="135">
        <f t="shared" si="41"/>
        <v>0</v>
      </c>
    </row>
    <row r="161" spans="1:23" ht="15" x14ac:dyDescent="0.25">
      <c r="B161" s="88"/>
      <c r="C161" s="88"/>
      <c r="D161" s="88"/>
      <c r="E161" s="94"/>
      <c r="H161" s="9"/>
      <c r="Q161" t="s">
        <v>163</v>
      </c>
      <c r="R161" s="136" t="e">
        <f>E158/E$16*100</f>
        <v>#DIV/0!</v>
      </c>
      <c r="S161" s="137"/>
      <c r="T161" s="121"/>
      <c r="U161" s="138" t="e">
        <f>R161</f>
        <v>#DIV/0!</v>
      </c>
      <c r="W161" s="138"/>
    </row>
    <row r="162" spans="1:23" ht="15" x14ac:dyDescent="0.25">
      <c r="A162" s="65" t="s">
        <v>140</v>
      </c>
      <c r="B162" s="1"/>
      <c r="C162" s="66"/>
      <c r="D162" s="67" t="s">
        <v>144</v>
      </c>
      <c r="E162" s="1"/>
    </row>
    <row r="163" spans="1:23" ht="15" x14ac:dyDescent="0.25">
      <c r="A163" s="67" t="s">
        <v>141</v>
      </c>
      <c r="B163" s="68"/>
      <c r="C163" s="67"/>
      <c r="D163" s="67" t="s">
        <v>143</v>
      </c>
      <c r="E163" s="1"/>
    </row>
    <row r="164" spans="1:23" ht="15" x14ac:dyDescent="0.25">
      <c r="A164" s="65"/>
      <c r="B164" s="67"/>
      <c r="C164" s="67"/>
      <c r="D164" s="67"/>
      <c r="E164" s="69"/>
    </row>
    <row r="165" spans="1:23" ht="15.75" thickBot="1" x14ac:dyDescent="0.3">
      <c r="A165" s="92"/>
      <c r="B165" s="51" t="s">
        <v>146</v>
      </c>
      <c r="C165" s="51" t="s">
        <v>6</v>
      </c>
      <c r="D165" s="51" t="s">
        <v>7</v>
      </c>
      <c r="E165" s="51" t="s">
        <v>0</v>
      </c>
      <c r="F165" s="52" t="s">
        <v>24</v>
      </c>
      <c r="G165" s="9"/>
      <c r="H165" s="9"/>
      <c r="I165" s="9"/>
      <c r="J165" s="9"/>
      <c r="K165" s="9"/>
      <c r="L165" s="9"/>
      <c r="M165" s="9"/>
      <c r="N165" s="9"/>
      <c r="O165" s="9"/>
      <c r="P165" s="124"/>
      <c r="Q165" s="126" t="s">
        <v>165</v>
      </c>
      <c r="R165" s="126" t="s">
        <v>162</v>
      </c>
      <c r="S165" s="126"/>
      <c r="V165" s="126"/>
    </row>
    <row r="166" spans="1:23" ht="15" x14ac:dyDescent="0.25">
      <c r="A166" s="10" t="s">
        <v>1</v>
      </c>
      <c r="B166" s="70"/>
      <c r="C166" s="70"/>
      <c r="D166" s="70"/>
      <c r="E166" s="118">
        <f>SUM(B166:D166)</f>
        <v>0</v>
      </c>
      <c r="F166" s="72"/>
      <c r="G166" s="147"/>
      <c r="H166" s="148"/>
      <c r="I166" s="148"/>
      <c r="J166" s="148"/>
      <c r="K166" s="148"/>
      <c r="L166" s="148"/>
      <c r="M166" s="148"/>
      <c r="N166" s="148"/>
      <c r="O166" s="149"/>
      <c r="P166" s="127" t="str">
        <f>A166</f>
        <v>VIP</v>
      </c>
      <c r="Q166" s="146">
        <f t="shared" ref="Q166:Q176" si="42">IFERROR(B166*100/E166,0)</f>
        <v>0</v>
      </c>
      <c r="R166" s="129">
        <f>IFERROR(E166/F166,0)</f>
        <v>0</v>
      </c>
      <c r="S166" s="128"/>
    </row>
    <row r="167" spans="1:23" ht="15" x14ac:dyDescent="0.25">
      <c r="A167" s="10" t="s">
        <v>2</v>
      </c>
      <c r="B167" s="70"/>
      <c r="C167" s="70"/>
      <c r="D167" s="70"/>
      <c r="E167" s="118">
        <f>SUM(B167:D167)</f>
        <v>0</v>
      </c>
      <c r="F167" s="73"/>
      <c r="G167" s="150"/>
      <c r="H167" s="151"/>
      <c r="I167" s="151"/>
      <c r="J167" s="151"/>
      <c r="K167" s="151"/>
      <c r="L167" s="151"/>
      <c r="M167" s="151"/>
      <c r="N167" s="151"/>
      <c r="O167" s="152"/>
      <c r="P167" s="127" t="str">
        <f t="shared" ref="P167:P176" si="43">A167</f>
        <v>TAP</v>
      </c>
      <c r="Q167" s="146">
        <f t="shared" si="42"/>
        <v>0</v>
      </c>
      <c r="R167" s="129">
        <f>IFERROR(E167/F167,0)</f>
        <v>0</v>
      </c>
      <c r="S167" s="128"/>
    </row>
    <row r="168" spans="1:23" ht="15" x14ac:dyDescent="0.25">
      <c r="A168" s="10" t="s">
        <v>10</v>
      </c>
      <c r="B168" s="70"/>
      <c r="C168" s="70"/>
      <c r="D168" s="70"/>
      <c r="E168" s="118">
        <f>SUM(B168:D168)</f>
        <v>0</v>
      </c>
      <c r="F168" s="74"/>
      <c r="G168" s="150"/>
      <c r="H168" s="151"/>
      <c r="I168" s="151"/>
      <c r="J168" s="151"/>
      <c r="K168" s="151"/>
      <c r="L168" s="151"/>
      <c r="M168" s="151"/>
      <c r="N168" s="151"/>
      <c r="O168" s="152"/>
      <c r="P168" s="127" t="str">
        <f t="shared" si="43"/>
        <v>Ekstern bistand</v>
      </c>
      <c r="Q168" s="146">
        <f t="shared" si="42"/>
        <v>0</v>
      </c>
      <c r="R168" s="128"/>
      <c r="S168" s="128"/>
    </row>
    <row r="169" spans="1:23" ht="15" x14ac:dyDescent="0.25">
      <c r="A169" s="10" t="s">
        <v>9</v>
      </c>
      <c r="B169" s="70"/>
      <c r="C169" s="70"/>
      <c r="D169" s="70"/>
      <c r="E169" s="118">
        <f>SUM(B169:D169)</f>
        <v>0</v>
      </c>
      <c r="F169" s="74"/>
      <c r="G169" s="150"/>
      <c r="H169" s="151"/>
      <c r="I169" s="151"/>
      <c r="J169" s="151"/>
      <c r="K169" s="151"/>
      <c r="L169" s="151"/>
      <c r="M169" s="151"/>
      <c r="N169" s="151"/>
      <c r="O169" s="152"/>
      <c r="P169" s="127" t="str">
        <f t="shared" si="43"/>
        <v>Øvrige aktiviteter</v>
      </c>
      <c r="Q169" s="146">
        <f t="shared" si="42"/>
        <v>0</v>
      </c>
      <c r="R169" s="128"/>
      <c r="S169" s="128"/>
    </row>
    <row r="170" spans="1:23" ht="15" x14ac:dyDescent="0.25">
      <c r="A170" s="10" t="s">
        <v>8</v>
      </c>
      <c r="B170" s="70"/>
      <c r="C170" s="70"/>
      <c r="D170" s="70"/>
      <c r="E170" s="118">
        <f>SUM(B170:D170)</f>
        <v>0</v>
      </c>
      <c r="F170" s="74"/>
      <c r="G170" s="150"/>
      <c r="H170" s="151"/>
      <c r="I170" s="151"/>
      <c r="J170" s="151"/>
      <c r="K170" s="151"/>
      <c r="L170" s="151"/>
      <c r="M170" s="151"/>
      <c r="N170" s="151"/>
      <c r="O170" s="152"/>
      <c r="P170" s="145" t="str">
        <f t="shared" si="43"/>
        <v>Apperatur/udstyr</v>
      </c>
      <c r="Q170" s="146">
        <f t="shared" si="42"/>
        <v>0</v>
      </c>
      <c r="R170" s="128"/>
      <c r="S170" s="128"/>
    </row>
    <row r="171" spans="1:23" ht="15" x14ac:dyDescent="0.25">
      <c r="A171" s="10" t="s">
        <v>5</v>
      </c>
      <c r="B171" s="75"/>
      <c r="C171" s="75"/>
      <c r="D171" s="75"/>
      <c r="E171" s="118">
        <f t="shared" ref="E171:E176" si="44">SUM(B171:D171)</f>
        <v>0</v>
      </c>
      <c r="F171" s="74"/>
      <c r="G171" s="150"/>
      <c r="H171" s="151"/>
      <c r="I171" s="151"/>
      <c r="J171" s="151"/>
      <c r="K171" s="151"/>
      <c r="L171" s="151"/>
      <c r="M171" s="151"/>
      <c r="N171" s="151"/>
      <c r="O171" s="152"/>
      <c r="P171" s="145" t="str">
        <f t="shared" si="43"/>
        <v>Scrap-værdi</v>
      </c>
      <c r="Q171" s="146">
        <f t="shared" si="42"/>
        <v>0</v>
      </c>
      <c r="R171" s="128"/>
      <c r="S171" s="128"/>
    </row>
    <row r="172" spans="1:23" ht="15" x14ac:dyDescent="0.25">
      <c r="A172" s="10" t="s">
        <v>25</v>
      </c>
      <c r="B172" s="75"/>
      <c r="C172" s="75"/>
      <c r="D172" s="75"/>
      <c r="E172" s="118">
        <f t="shared" si="44"/>
        <v>0</v>
      </c>
      <c r="F172" s="74"/>
      <c r="G172" s="150"/>
      <c r="H172" s="151"/>
      <c r="I172" s="151"/>
      <c r="J172" s="151"/>
      <c r="K172" s="151"/>
      <c r="L172" s="151"/>
      <c r="M172" s="151"/>
      <c r="N172" s="151"/>
      <c r="O172" s="152"/>
      <c r="P172" s="127" t="str">
        <f t="shared" si="43"/>
        <v>Evt. indtægter</v>
      </c>
      <c r="Q172" s="146">
        <f t="shared" si="42"/>
        <v>0</v>
      </c>
      <c r="R172" s="128"/>
      <c r="S172" s="128"/>
    </row>
    <row r="173" spans="1:23" ht="15.75" thickBot="1" x14ac:dyDescent="0.3">
      <c r="A173" s="50" t="s">
        <v>3</v>
      </c>
      <c r="B173" s="76"/>
      <c r="C173" s="76"/>
      <c r="D173" s="76"/>
      <c r="E173" s="119">
        <f t="shared" si="44"/>
        <v>0</v>
      </c>
      <c r="F173" s="60"/>
      <c r="G173" s="150"/>
      <c r="H173" s="151"/>
      <c r="I173" s="151"/>
      <c r="J173" s="151"/>
      <c r="K173" s="151"/>
      <c r="L173" s="151"/>
      <c r="M173" s="151"/>
      <c r="N173" s="151"/>
      <c r="O173" s="152"/>
      <c r="P173" s="127" t="str">
        <f t="shared" si="43"/>
        <v>Andet</v>
      </c>
      <c r="Q173" s="146">
        <f t="shared" si="42"/>
        <v>0</v>
      </c>
      <c r="R173" s="128"/>
      <c r="S173" s="128"/>
    </row>
    <row r="174" spans="1:23" ht="15" x14ac:dyDescent="0.25">
      <c r="A174" s="44" t="s">
        <v>132</v>
      </c>
      <c r="B174" s="71">
        <f>SUM(B166+B167+B168+B169+B170-B171-B172+B173)</f>
        <v>0</v>
      </c>
      <c r="C174" s="71">
        <f>SUM(C166+C167+C168+C169+C170-C171-C172+C173)</f>
        <v>0</v>
      </c>
      <c r="D174" s="71">
        <f>SUM(D166+D167+D168+D169+D170-D171-D172+D173)</f>
        <v>0</v>
      </c>
      <c r="E174" s="71">
        <f>SUM(E166+E167+E168+E169+E170-E171-E172+E173)</f>
        <v>0</v>
      </c>
      <c r="F174" s="74">
        <f>SUM(F166:F167)</f>
        <v>0</v>
      </c>
      <c r="G174" s="150"/>
      <c r="H174" s="151"/>
      <c r="I174" s="151"/>
      <c r="J174" s="151"/>
      <c r="K174" s="151"/>
      <c r="L174" s="151"/>
      <c r="M174" s="151"/>
      <c r="N174" s="151"/>
      <c r="O174" s="152"/>
      <c r="P174" s="131" t="str">
        <f t="shared" si="43"/>
        <v>I alt uden OH</v>
      </c>
      <c r="Q174" s="146">
        <f t="shared" si="42"/>
        <v>0</v>
      </c>
      <c r="R174" s="132"/>
      <c r="S174" s="132"/>
    </row>
    <row r="175" spans="1:23" ht="15.75" thickBot="1" x14ac:dyDescent="0.3">
      <c r="A175" s="78" t="s">
        <v>4</v>
      </c>
      <c r="B175" s="76"/>
      <c r="C175" s="76"/>
      <c r="D175" s="76"/>
      <c r="E175" s="77">
        <f t="shared" si="44"/>
        <v>0</v>
      </c>
      <c r="F175" s="60"/>
      <c r="G175" s="150"/>
      <c r="H175" s="151"/>
      <c r="I175" s="151"/>
      <c r="J175" s="151"/>
      <c r="K175" s="151"/>
      <c r="L175" s="151"/>
      <c r="M175" s="151"/>
      <c r="N175" s="151"/>
      <c r="O175" s="152"/>
      <c r="P175" s="127" t="str">
        <f t="shared" si="43"/>
        <v>OH</v>
      </c>
      <c r="Q175" s="146">
        <f t="shared" si="42"/>
        <v>0</v>
      </c>
      <c r="R175" s="133"/>
      <c r="S175" s="133"/>
    </row>
    <row r="176" spans="1:23" ht="15.75" thickBot="1" x14ac:dyDescent="0.3">
      <c r="A176" s="79" t="s">
        <v>0</v>
      </c>
      <c r="B176" s="71">
        <f>SUM(B174:B175)</f>
        <v>0</v>
      </c>
      <c r="C176" s="71">
        <f>SUM(C174:C175)</f>
        <v>0</v>
      </c>
      <c r="D176" s="71">
        <f>SUM(D174:D175)</f>
        <v>0</v>
      </c>
      <c r="E176" s="71">
        <f t="shared" si="44"/>
        <v>0</v>
      </c>
      <c r="F176" s="74"/>
      <c r="G176" s="153"/>
      <c r="H176" s="154"/>
      <c r="I176" s="154"/>
      <c r="J176" s="154"/>
      <c r="K176" s="154"/>
      <c r="L176" s="154"/>
      <c r="M176" s="154"/>
      <c r="N176" s="154"/>
      <c r="O176" s="155"/>
      <c r="P176" s="134" t="str">
        <f t="shared" si="43"/>
        <v>I alt</v>
      </c>
      <c r="Q176" s="146">
        <f t="shared" si="42"/>
        <v>0</v>
      </c>
      <c r="R176" s="126" t="s">
        <v>166</v>
      </c>
      <c r="S176" s="126" t="s">
        <v>161</v>
      </c>
      <c r="T176" s="141" t="s">
        <v>167</v>
      </c>
    </row>
    <row r="177" spans="1:23" ht="15" x14ac:dyDescent="0.25">
      <c r="A177" s="85" t="s">
        <v>22</v>
      </c>
      <c r="B177" s="86" t="e">
        <f>(B175/B174)*100</f>
        <v>#DIV/0!</v>
      </c>
      <c r="C177" s="86" t="e">
        <f>(C175/C174)*100</f>
        <v>#DIV/0!</v>
      </c>
      <c r="D177" s="87" t="s">
        <v>142</v>
      </c>
      <c r="E177" s="83" t="e">
        <f>(B176/E176)*100</f>
        <v>#DIV/0!</v>
      </c>
      <c r="G177" s="9"/>
      <c r="H177" s="9"/>
      <c r="I177" s="9"/>
      <c r="J177" s="9"/>
      <c r="K177" s="9"/>
      <c r="L177" s="9"/>
      <c r="M177" s="9"/>
      <c r="N177" s="9"/>
      <c r="O177" s="9"/>
      <c r="Q177" s="127" t="str">
        <f>A177</f>
        <v>%sats off. Virk.</v>
      </c>
      <c r="R177" s="135">
        <f t="shared" ref="R177:T177" si="45">IFERROR((B175/B174)*100,0)</f>
        <v>0</v>
      </c>
      <c r="S177" s="135">
        <f t="shared" si="45"/>
        <v>0</v>
      </c>
      <c r="T177" s="135">
        <f t="shared" si="45"/>
        <v>0</v>
      </c>
    </row>
    <row r="178" spans="1:23" ht="15" x14ac:dyDescent="0.25">
      <c r="A178" s="85" t="s">
        <v>23</v>
      </c>
      <c r="B178" s="86" t="e">
        <f>(B175/(B166+B167)*100)</f>
        <v>#DIV/0!</v>
      </c>
      <c r="C178" s="86" t="e">
        <f>(C175/(C166+C167)*100)</f>
        <v>#DIV/0!</v>
      </c>
      <c r="D178" s="84" t="e">
        <f>(D175/(D166+D167)*100)</f>
        <v>#DIV/0!</v>
      </c>
      <c r="E178" s="93" t="e">
        <f>(E175/(E166+E167)*100)</f>
        <v>#DIV/0!</v>
      </c>
      <c r="Q178" s="127" t="str">
        <f>A178</f>
        <v>%sat privat Virk.</v>
      </c>
      <c r="R178" s="135">
        <f>IFERROR(B175/(B167+B166)*100,0)</f>
        <v>0</v>
      </c>
      <c r="S178" s="135">
        <f t="shared" ref="S178:T178" si="46">IFERROR(C175/(C167+C166)*100,0)</f>
        <v>0</v>
      </c>
      <c r="T178" s="135">
        <f t="shared" si="46"/>
        <v>0</v>
      </c>
    </row>
    <row r="179" spans="1:23" x14ac:dyDescent="0.2">
      <c r="Q179" t="s">
        <v>163</v>
      </c>
      <c r="R179" s="136" t="e">
        <f>E176/E$16*100</f>
        <v>#DIV/0!</v>
      </c>
      <c r="S179" s="137"/>
      <c r="T179" s="121"/>
      <c r="U179" s="138" t="e">
        <f>R179</f>
        <v>#DIV/0!</v>
      </c>
      <c r="W179" s="138"/>
    </row>
    <row r="180" spans="1:23" ht="15" x14ac:dyDescent="0.25">
      <c r="A180" s="65" t="s">
        <v>140</v>
      </c>
      <c r="B180" s="1"/>
      <c r="C180" s="66"/>
      <c r="D180" s="67" t="s">
        <v>144</v>
      </c>
      <c r="E180" s="1"/>
    </row>
    <row r="181" spans="1:23" ht="15" x14ac:dyDescent="0.25">
      <c r="A181" s="67" t="s">
        <v>141</v>
      </c>
      <c r="B181" s="68"/>
      <c r="C181" s="67"/>
      <c r="D181" s="67" t="s">
        <v>143</v>
      </c>
      <c r="E181" s="1"/>
      <c r="F181" s="2"/>
      <c r="G181" s="66"/>
      <c r="H181" s="67"/>
      <c r="I181" s="2"/>
      <c r="J181" s="9"/>
    </row>
    <row r="182" spans="1:23" ht="15" x14ac:dyDescent="0.25">
      <c r="A182" s="65"/>
      <c r="B182" s="67"/>
      <c r="C182" s="67"/>
      <c r="D182" s="67"/>
      <c r="E182" s="69"/>
      <c r="F182" s="89"/>
      <c r="G182" s="67"/>
      <c r="H182" s="67"/>
      <c r="I182" s="2"/>
      <c r="J182" s="9"/>
    </row>
    <row r="183" spans="1:23" ht="15.75" thickBot="1" x14ac:dyDescent="0.3">
      <c r="A183" s="92"/>
      <c r="B183" s="51" t="s">
        <v>146</v>
      </c>
      <c r="C183" s="51" t="s">
        <v>6</v>
      </c>
      <c r="D183" s="51" t="s">
        <v>7</v>
      </c>
      <c r="E183" s="90"/>
      <c r="F183" s="67"/>
      <c r="G183" s="67"/>
      <c r="H183" s="67"/>
      <c r="I183" s="66"/>
      <c r="J183" s="9"/>
      <c r="K183" s="9"/>
      <c r="L183" s="9"/>
      <c r="M183" s="9"/>
      <c r="N183" s="9"/>
      <c r="O183" s="9"/>
      <c r="P183" s="124"/>
      <c r="Q183" s="126" t="s">
        <v>165</v>
      </c>
      <c r="R183" s="126" t="s">
        <v>162</v>
      </c>
      <c r="S183" s="126"/>
      <c r="V183" s="126"/>
    </row>
    <row r="184" spans="1:23" ht="15" x14ac:dyDescent="0.25">
      <c r="A184" s="10" t="s">
        <v>1</v>
      </c>
      <c r="B184" s="70"/>
      <c r="C184" s="70"/>
      <c r="D184" s="70"/>
      <c r="E184" s="71">
        <f>SUM(B184:D184)</f>
        <v>0</v>
      </c>
      <c r="F184" s="72"/>
      <c r="G184" s="165"/>
      <c r="H184" s="166"/>
      <c r="I184" s="166"/>
      <c r="J184" s="166"/>
      <c r="K184" s="166"/>
      <c r="L184" s="166"/>
      <c r="M184" s="166"/>
      <c r="N184" s="166"/>
      <c r="O184" s="167"/>
      <c r="P184" s="127" t="str">
        <f>A184</f>
        <v>VIP</v>
      </c>
      <c r="Q184" s="146">
        <f t="shared" ref="Q184:Q194" si="47">IFERROR(B184*100/E184,0)</f>
        <v>0</v>
      </c>
      <c r="R184" s="129">
        <f>IFERROR(E184/F184,0)</f>
        <v>0</v>
      </c>
      <c r="S184" s="128"/>
    </row>
    <row r="185" spans="1:23" ht="15" x14ac:dyDescent="0.25">
      <c r="A185" s="10" t="s">
        <v>2</v>
      </c>
      <c r="B185" s="70"/>
      <c r="C185" s="70"/>
      <c r="D185" s="70"/>
      <c r="E185" s="118">
        <f>SUM(B185:D185)</f>
        <v>0</v>
      </c>
      <c r="F185" s="73"/>
      <c r="G185" s="168"/>
      <c r="H185" s="169"/>
      <c r="I185" s="169"/>
      <c r="J185" s="169"/>
      <c r="K185" s="169"/>
      <c r="L185" s="169"/>
      <c r="M185" s="169"/>
      <c r="N185" s="169"/>
      <c r="O185" s="170"/>
      <c r="P185" s="127" t="str">
        <f t="shared" ref="P185:P194" si="48">A185</f>
        <v>TAP</v>
      </c>
      <c r="Q185" s="146">
        <f t="shared" si="47"/>
        <v>0</v>
      </c>
      <c r="R185" s="129">
        <f>IFERROR(E185/F185,0)</f>
        <v>0</v>
      </c>
      <c r="S185" s="128"/>
    </row>
    <row r="186" spans="1:23" ht="15" x14ac:dyDescent="0.25">
      <c r="A186" s="10" t="s">
        <v>10</v>
      </c>
      <c r="B186" s="70"/>
      <c r="C186" s="70"/>
      <c r="D186" s="70"/>
      <c r="E186" s="118">
        <f>SUM(B186:D186)</f>
        <v>0</v>
      </c>
      <c r="F186" s="74"/>
      <c r="G186" s="168"/>
      <c r="H186" s="169"/>
      <c r="I186" s="169"/>
      <c r="J186" s="169"/>
      <c r="K186" s="169"/>
      <c r="L186" s="169"/>
      <c r="M186" s="169"/>
      <c r="N186" s="169"/>
      <c r="O186" s="170"/>
      <c r="P186" s="127" t="str">
        <f t="shared" si="48"/>
        <v>Ekstern bistand</v>
      </c>
      <c r="Q186" s="146">
        <f t="shared" si="47"/>
        <v>0</v>
      </c>
      <c r="R186" s="128"/>
      <c r="S186" s="128"/>
    </row>
    <row r="187" spans="1:23" ht="15" x14ac:dyDescent="0.25">
      <c r="A187" s="10" t="s">
        <v>9</v>
      </c>
      <c r="B187" s="70"/>
      <c r="C187" s="70"/>
      <c r="D187" s="70"/>
      <c r="E187" s="118">
        <f>SUM(B187:D187)</f>
        <v>0</v>
      </c>
      <c r="F187" s="74"/>
      <c r="G187" s="168"/>
      <c r="H187" s="169"/>
      <c r="I187" s="169"/>
      <c r="J187" s="169"/>
      <c r="K187" s="169"/>
      <c r="L187" s="169"/>
      <c r="M187" s="169"/>
      <c r="N187" s="169"/>
      <c r="O187" s="170"/>
      <c r="P187" s="127" t="str">
        <f t="shared" si="48"/>
        <v>Øvrige aktiviteter</v>
      </c>
      <c r="Q187" s="146">
        <f t="shared" si="47"/>
        <v>0</v>
      </c>
      <c r="R187" s="128"/>
      <c r="S187" s="128"/>
    </row>
    <row r="188" spans="1:23" ht="15" x14ac:dyDescent="0.25">
      <c r="A188" s="10" t="s">
        <v>8</v>
      </c>
      <c r="B188" s="70"/>
      <c r="C188" s="70"/>
      <c r="D188" s="70"/>
      <c r="E188" s="118">
        <f>SUM(B188:D188)</f>
        <v>0</v>
      </c>
      <c r="F188" s="74"/>
      <c r="G188" s="168"/>
      <c r="H188" s="169"/>
      <c r="I188" s="169"/>
      <c r="J188" s="169"/>
      <c r="K188" s="169"/>
      <c r="L188" s="169"/>
      <c r="M188" s="169"/>
      <c r="N188" s="169"/>
      <c r="O188" s="170"/>
      <c r="P188" s="145" t="str">
        <f t="shared" si="48"/>
        <v>Apperatur/udstyr</v>
      </c>
      <c r="Q188" s="146">
        <f t="shared" si="47"/>
        <v>0</v>
      </c>
      <c r="R188" s="128"/>
      <c r="S188" s="128"/>
    </row>
    <row r="189" spans="1:23" ht="15" x14ac:dyDescent="0.25">
      <c r="A189" s="10" t="s">
        <v>5</v>
      </c>
      <c r="B189" s="75"/>
      <c r="C189" s="75"/>
      <c r="D189" s="75"/>
      <c r="E189" s="118">
        <f t="shared" ref="E189:E194" si="49">SUM(B189:D189)</f>
        <v>0</v>
      </c>
      <c r="F189" s="74"/>
      <c r="G189" s="168"/>
      <c r="H189" s="169"/>
      <c r="I189" s="169"/>
      <c r="J189" s="169"/>
      <c r="K189" s="169"/>
      <c r="L189" s="169"/>
      <c r="M189" s="169"/>
      <c r="N189" s="169"/>
      <c r="O189" s="170"/>
      <c r="P189" s="145" t="str">
        <f t="shared" si="48"/>
        <v>Scrap-værdi</v>
      </c>
      <c r="Q189" s="146">
        <f t="shared" si="47"/>
        <v>0</v>
      </c>
      <c r="R189" s="128"/>
      <c r="S189" s="128"/>
    </row>
    <row r="190" spans="1:23" ht="15" x14ac:dyDescent="0.25">
      <c r="A190" s="10" t="s">
        <v>25</v>
      </c>
      <c r="B190" s="75"/>
      <c r="C190" s="75"/>
      <c r="D190" s="75"/>
      <c r="E190" s="118">
        <f t="shared" si="49"/>
        <v>0</v>
      </c>
      <c r="F190" s="74"/>
      <c r="G190" s="168"/>
      <c r="H190" s="169"/>
      <c r="I190" s="169"/>
      <c r="J190" s="169"/>
      <c r="K190" s="169"/>
      <c r="L190" s="169"/>
      <c r="M190" s="169"/>
      <c r="N190" s="169"/>
      <c r="O190" s="170"/>
      <c r="P190" s="127" t="str">
        <f t="shared" si="48"/>
        <v>Evt. indtægter</v>
      </c>
      <c r="Q190" s="146">
        <f t="shared" si="47"/>
        <v>0</v>
      </c>
      <c r="R190" s="128"/>
      <c r="S190" s="128"/>
    </row>
    <row r="191" spans="1:23" ht="15.75" thickBot="1" x14ac:dyDescent="0.3">
      <c r="A191" s="50" t="s">
        <v>3</v>
      </c>
      <c r="B191" s="76"/>
      <c r="C191" s="76"/>
      <c r="D191" s="76"/>
      <c r="E191" s="119">
        <f t="shared" si="49"/>
        <v>0</v>
      </c>
      <c r="F191" s="60"/>
      <c r="G191" s="168"/>
      <c r="H191" s="169"/>
      <c r="I191" s="169"/>
      <c r="J191" s="169"/>
      <c r="K191" s="169"/>
      <c r="L191" s="169"/>
      <c r="M191" s="169"/>
      <c r="N191" s="169"/>
      <c r="O191" s="170"/>
      <c r="P191" s="127" t="str">
        <f t="shared" si="48"/>
        <v>Andet</v>
      </c>
      <c r="Q191" s="146">
        <f t="shared" si="47"/>
        <v>0</v>
      </c>
      <c r="R191" s="128"/>
      <c r="S191" s="128"/>
    </row>
    <row r="192" spans="1:23" ht="15" x14ac:dyDescent="0.25">
      <c r="A192" s="44" t="s">
        <v>132</v>
      </c>
      <c r="B192" s="71">
        <f>SUM(B184+B185+B186+B187+B188-B189-B190+B191)</f>
        <v>0</v>
      </c>
      <c r="C192" s="71">
        <f>SUM(C184+C185+C186+C187+C188-C189-C190+C191)</f>
        <v>0</v>
      </c>
      <c r="D192" s="71">
        <f>SUM(D184+D185+D186+D187+D188-D189-D190+D191)</f>
        <v>0</v>
      </c>
      <c r="E192" s="71">
        <f>SUM(E184+E185+E186+E187+E188-E189-E190+E191)</f>
        <v>0</v>
      </c>
      <c r="F192" s="74">
        <f>SUM(F184:F185)</f>
        <v>0</v>
      </c>
      <c r="G192" s="168"/>
      <c r="H192" s="169"/>
      <c r="I192" s="169"/>
      <c r="J192" s="169"/>
      <c r="K192" s="169"/>
      <c r="L192" s="169"/>
      <c r="M192" s="169"/>
      <c r="N192" s="169"/>
      <c r="O192" s="170"/>
      <c r="P192" s="131" t="str">
        <f t="shared" si="48"/>
        <v>I alt uden OH</v>
      </c>
      <c r="Q192" s="146">
        <f t="shared" si="47"/>
        <v>0</v>
      </c>
      <c r="R192" s="132"/>
      <c r="S192" s="132"/>
    </row>
    <row r="193" spans="1:23" ht="15.75" thickBot="1" x14ac:dyDescent="0.3">
      <c r="A193" s="78" t="s">
        <v>4</v>
      </c>
      <c r="B193" s="76"/>
      <c r="C193" s="76"/>
      <c r="D193" s="76"/>
      <c r="E193" s="77">
        <f t="shared" si="49"/>
        <v>0</v>
      </c>
      <c r="F193" s="60"/>
      <c r="G193" s="168"/>
      <c r="H193" s="169"/>
      <c r="I193" s="169"/>
      <c r="J193" s="169"/>
      <c r="K193" s="169"/>
      <c r="L193" s="169"/>
      <c r="M193" s="169"/>
      <c r="N193" s="169"/>
      <c r="O193" s="170"/>
      <c r="P193" s="127" t="str">
        <f t="shared" si="48"/>
        <v>OH</v>
      </c>
      <c r="Q193" s="146">
        <f t="shared" si="47"/>
        <v>0</v>
      </c>
      <c r="R193" s="133"/>
      <c r="S193" s="133"/>
    </row>
    <row r="194" spans="1:23" ht="15.75" thickBot="1" x14ac:dyDescent="0.3">
      <c r="A194" s="79" t="s">
        <v>0</v>
      </c>
      <c r="B194" s="71">
        <f>SUM(B192:B193)</f>
        <v>0</v>
      </c>
      <c r="C194" s="71">
        <f>SUM(C192:C193)</f>
        <v>0</v>
      </c>
      <c r="D194" s="71">
        <f>SUM(D192:D193)</f>
        <v>0</v>
      </c>
      <c r="E194" s="71">
        <f t="shared" si="49"/>
        <v>0</v>
      </c>
      <c r="F194" s="74"/>
      <c r="G194" s="171"/>
      <c r="H194" s="172"/>
      <c r="I194" s="172"/>
      <c r="J194" s="172"/>
      <c r="K194" s="172"/>
      <c r="L194" s="172"/>
      <c r="M194" s="172"/>
      <c r="N194" s="172"/>
      <c r="O194" s="173"/>
      <c r="P194" s="134" t="str">
        <f t="shared" si="48"/>
        <v>I alt</v>
      </c>
      <c r="Q194" s="146">
        <f t="shared" si="47"/>
        <v>0</v>
      </c>
      <c r="R194" s="126" t="s">
        <v>166</v>
      </c>
      <c r="S194" s="126" t="s">
        <v>161</v>
      </c>
      <c r="T194" s="141" t="s">
        <v>167</v>
      </c>
    </row>
    <row r="195" spans="1:23" ht="15" x14ac:dyDescent="0.25">
      <c r="A195" s="85" t="s">
        <v>22</v>
      </c>
      <c r="B195" s="86" t="e">
        <f>(B193/B192)*100</f>
        <v>#DIV/0!</v>
      </c>
      <c r="C195" s="86" t="e">
        <f>(C193/C192)*100</f>
        <v>#DIV/0!</v>
      </c>
      <c r="D195" s="87" t="s">
        <v>142</v>
      </c>
      <c r="E195" s="83" t="e">
        <f>(B194/E194)*100</f>
        <v>#DIV/0!</v>
      </c>
      <c r="G195" s="9"/>
      <c r="H195" s="9"/>
      <c r="I195" s="9"/>
      <c r="J195" s="9"/>
      <c r="K195" s="9"/>
      <c r="L195" s="9"/>
      <c r="M195" s="9"/>
      <c r="N195" s="9"/>
      <c r="O195" s="9"/>
      <c r="Q195" s="127" t="str">
        <f>A195</f>
        <v>%sats off. Virk.</v>
      </c>
      <c r="R195" s="135">
        <f t="shared" ref="R195:T195" si="50">IFERROR((B193/B192)*100,0)</f>
        <v>0</v>
      </c>
      <c r="S195" s="135">
        <f t="shared" si="50"/>
        <v>0</v>
      </c>
      <c r="T195" s="135">
        <f t="shared" si="50"/>
        <v>0</v>
      </c>
    </row>
    <row r="196" spans="1:23" ht="15" x14ac:dyDescent="0.25">
      <c r="A196" s="85" t="s">
        <v>23</v>
      </c>
      <c r="B196" s="86" t="e">
        <f>(B193/(B184+B185)*100)</f>
        <v>#DIV/0!</v>
      </c>
      <c r="C196" s="86" t="e">
        <f>(C193/(C184+C185)*100)</f>
        <v>#DIV/0!</v>
      </c>
      <c r="D196" s="84" t="e">
        <f>(D193/(D184+D185)*100)</f>
        <v>#DIV/0!</v>
      </c>
      <c r="E196" s="93" t="e">
        <f>(E193/(E184+E185)*100)</f>
        <v>#DIV/0!</v>
      </c>
      <c r="Q196" s="127" t="str">
        <f>A196</f>
        <v>%sat privat Virk.</v>
      </c>
      <c r="R196" s="135">
        <f>IFERROR(B193/(B185+B184)*100,0)</f>
        <v>0</v>
      </c>
      <c r="S196" s="135">
        <f t="shared" ref="S196:T196" si="51">IFERROR(C193/(C185+C184)*100,0)</f>
        <v>0</v>
      </c>
      <c r="T196" s="135">
        <f t="shared" si="51"/>
        <v>0</v>
      </c>
    </row>
    <row r="197" spans="1:23" x14ac:dyDescent="0.2">
      <c r="Q197" t="s">
        <v>163</v>
      </c>
      <c r="R197" s="136" t="e">
        <f>E194/E$16*100</f>
        <v>#DIV/0!</v>
      </c>
      <c r="S197" s="137"/>
      <c r="T197" s="121"/>
      <c r="U197" s="138" t="e">
        <f>R197</f>
        <v>#DIV/0!</v>
      </c>
      <c r="W197" s="138"/>
    </row>
    <row r="198" spans="1:23" ht="15" x14ac:dyDescent="0.25">
      <c r="A198" s="65" t="s">
        <v>140</v>
      </c>
      <c r="B198" s="1"/>
      <c r="C198" s="66"/>
      <c r="D198" s="67" t="s">
        <v>144</v>
      </c>
      <c r="E198" s="1"/>
    </row>
    <row r="199" spans="1:23" ht="15" x14ac:dyDescent="0.25">
      <c r="A199" s="67" t="s">
        <v>141</v>
      </c>
      <c r="B199" s="68"/>
      <c r="C199" s="67"/>
      <c r="D199" s="67" t="s">
        <v>143</v>
      </c>
      <c r="E199" s="1"/>
    </row>
    <row r="200" spans="1:23" ht="15" x14ac:dyDescent="0.25">
      <c r="A200" s="65"/>
      <c r="B200" s="67"/>
      <c r="C200" s="67"/>
      <c r="D200" s="67"/>
      <c r="E200" s="69"/>
    </row>
    <row r="201" spans="1:23" ht="15.75" thickBot="1" x14ac:dyDescent="0.3">
      <c r="A201" s="92"/>
      <c r="B201" s="51" t="s">
        <v>146</v>
      </c>
      <c r="C201" s="51" t="s">
        <v>6</v>
      </c>
      <c r="D201" s="51" t="s">
        <v>7</v>
      </c>
      <c r="E201" s="51" t="s">
        <v>0</v>
      </c>
      <c r="F201" s="52" t="s">
        <v>24</v>
      </c>
      <c r="G201" s="9"/>
      <c r="H201" s="9"/>
      <c r="I201" s="9"/>
      <c r="J201" s="9"/>
      <c r="K201" s="9"/>
      <c r="L201" s="9"/>
      <c r="M201" s="9"/>
      <c r="N201" s="9"/>
      <c r="O201" s="9"/>
      <c r="P201" s="124"/>
      <c r="Q201" s="126" t="s">
        <v>165</v>
      </c>
      <c r="R201" s="126" t="s">
        <v>162</v>
      </c>
      <c r="S201" s="126"/>
      <c r="V201" s="126"/>
    </row>
    <row r="202" spans="1:23" ht="15" x14ac:dyDescent="0.25">
      <c r="A202" s="10" t="s">
        <v>1</v>
      </c>
      <c r="B202" s="70"/>
      <c r="C202" s="70"/>
      <c r="D202" s="70"/>
      <c r="E202" s="71">
        <f>SUM(B202:D202)</f>
        <v>0</v>
      </c>
      <c r="F202" s="72"/>
      <c r="G202" s="147"/>
      <c r="H202" s="148"/>
      <c r="I202" s="148"/>
      <c r="J202" s="148"/>
      <c r="K202" s="148"/>
      <c r="L202" s="148"/>
      <c r="M202" s="148"/>
      <c r="N202" s="148"/>
      <c r="O202" s="149"/>
      <c r="P202" s="127" t="str">
        <f>A202</f>
        <v>VIP</v>
      </c>
      <c r="Q202" s="146">
        <f t="shared" ref="Q202:Q212" si="52">IFERROR(B202*100/E202,0)</f>
        <v>0</v>
      </c>
      <c r="R202" s="129">
        <f>IFERROR(E202/F202,0)</f>
        <v>0</v>
      </c>
      <c r="S202" s="128"/>
    </row>
    <row r="203" spans="1:23" ht="15" x14ac:dyDescent="0.25">
      <c r="A203" s="10" t="s">
        <v>2</v>
      </c>
      <c r="B203" s="70"/>
      <c r="C203" s="70"/>
      <c r="D203" s="70"/>
      <c r="E203" s="118">
        <f>SUM(B203:D203)</f>
        <v>0</v>
      </c>
      <c r="F203" s="73"/>
      <c r="G203" s="150"/>
      <c r="H203" s="151"/>
      <c r="I203" s="151"/>
      <c r="J203" s="151"/>
      <c r="K203" s="151"/>
      <c r="L203" s="151"/>
      <c r="M203" s="151"/>
      <c r="N203" s="151"/>
      <c r="O203" s="152"/>
      <c r="P203" s="127" t="str">
        <f t="shared" ref="P203:P212" si="53">A203</f>
        <v>TAP</v>
      </c>
      <c r="Q203" s="146">
        <f t="shared" si="52"/>
        <v>0</v>
      </c>
      <c r="R203" s="129">
        <f>IFERROR(E203/F203,0)</f>
        <v>0</v>
      </c>
      <c r="S203" s="128"/>
    </row>
    <row r="204" spans="1:23" ht="15" x14ac:dyDescent="0.25">
      <c r="A204" s="10" t="s">
        <v>10</v>
      </c>
      <c r="B204" s="70"/>
      <c r="C204" s="70"/>
      <c r="D204" s="70"/>
      <c r="E204" s="118">
        <f>SUM(B204:D204)</f>
        <v>0</v>
      </c>
      <c r="F204" s="74"/>
      <c r="G204" s="150"/>
      <c r="H204" s="151"/>
      <c r="I204" s="151"/>
      <c r="J204" s="151"/>
      <c r="K204" s="151"/>
      <c r="L204" s="151"/>
      <c r="M204" s="151"/>
      <c r="N204" s="151"/>
      <c r="O204" s="152"/>
      <c r="P204" s="127" t="str">
        <f t="shared" si="53"/>
        <v>Ekstern bistand</v>
      </c>
      <c r="Q204" s="146">
        <f t="shared" si="52"/>
        <v>0</v>
      </c>
      <c r="R204" s="128"/>
      <c r="S204" s="128"/>
    </row>
    <row r="205" spans="1:23" ht="15" x14ac:dyDescent="0.25">
      <c r="A205" s="10" t="s">
        <v>9</v>
      </c>
      <c r="B205" s="70"/>
      <c r="C205" s="70"/>
      <c r="D205" s="70"/>
      <c r="E205" s="118">
        <f>SUM(B205:D205)</f>
        <v>0</v>
      </c>
      <c r="F205" s="74"/>
      <c r="G205" s="150"/>
      <c r="H205" s="151"/>
      <c r="I205" s="151"/>
      <c r="J205" s="151"/>
      <c r="K205" s="151"/>
      <c r="L205" s="151"/>
      <c r="M205" s="151"/>
      <c r="N205" s="151"/>
      <c r="O205" s="152"/>
      <c r="P205" s="127" t="str">
        <f t="shared" si="53"/>
        <v>Øvrige aktiviteter</v>
      </c>
      <c r="Q205" s="146">
        <f t="shared" si="52"/>
        <v>0</v>
      </c>
      <c r="R205" s="128"/>
      <c r="S205" s="128"/>
    </row>
    <row r="206" spans="1:23" ht="15" x14ac:dyDescent="0.25">
      <c r="A206" s="10" t="s">
        <v>8</v>
      </c>
      <c r="B206" s="70"/>
      <c r="C206" s="70"/>
      <c r="D206" s="70"/>
      <c r="E206" s="118">
        <f>SUM(B206:D206)</f>
        <v>0</v>
      </c>
      <c r="F206" s="74"/>
      <c r="G206" s="150"/>
      <c r="H206" s="151"/>
      <c r="I206" s="151"/>
      <c r="J206" s="151"/>
      <c r="K206" s="151"/>
      <c r="L206" s="151"/>
      <c r="M206" s="151"/>
      <c r="N206" s="151"/>
      <c r="O206" s="152"/>
      <c r="P206" s="145" t="str">
        <f t="shared" si="53"/>
        <v>Apperatur/udstyr</v>
      </c>
      <c r="Q206" s="146">
        <f t="shared" si="52"/>
        <v>0</v>
      </c>
      <c r="R206" s="128"/>
      <c r="S206" s="128"/>
    </row>
    <row r="207" spans="1:23" ht="15" x14ac:dyDescent="0.25">
      <c r="A207" s="10" t="s">
        <v>5</v>
      </c>
      <c r="B207" s="75"/>
      <c r="C207" s="75"/>
      <c r="D207" s="75"/>
      <c r="E207" s="118">
        <f t="shared" ref="E207:E212" si="54">SUM(B207:D207)</f>
        <v>0</v>
      </c>
      <c r="F207" s="74"/>
      <c r="G207" s="150"/>
      <c r="H207" s="151"/>
      <c r="I207" s="151"/>
      <c r="J207" s="151"/>
      <c r="K207" s="151"/>
      <c r="L207" s="151"/>
      <c r="M207" s="151"/>
      <c r="N207" s="151"/>
      <c r="O207" s="152"/>
      <c r="P207" s="145" t="str">
        <f t="shared" si="53"/>
        <v>Scrap-værdi</v>
      </c>
      <c r="Q207" s="146">
        <f t="shared" si="52"/>
        <v>0</v>
      </c>
      <c r="R207" s="128"/>
      <c r="S207" s="128"/>
    </row>
    <row r="208" spans="1:23" ht="15" x14ac:dyDescent="0.25">
      <c r="A208" s="10" t="s">
        <v>25</v>
      </c>
      <c r="B208" s="75"/>
      <c r="C208" s="75"/>
      <c r="D208" s="75"/>
      <c r="E208" s="118">
        <f t="shared" si="54"/>
        <v>0</v>
      </c>
      <c r="F208" s="74"/>
      <c r="G208" s="150"/>
      <c r="H208" s="151"/>
      <c r="I208" s="151"/>
      <c r="J208" s="151"/>
      <c r="K208" s="151"/>
      <c r="L208" s="151"/>
      <c r="M208" s="151"/>
      <c r="N208" s="151"/>
      <c r="O208" s="152"/>
      <c r="P208" s="127" t="str">
        <f t="shared" si="53"/>
        <v>Evt. indtægter</v>
      </c>
      <c r="Q208" s="146">
        <f t="shared" si="52"/>
        <v>0</v>
      </c>
      <c r="R208" s="128"/>
      <c r="S208" s="128"/>
    </row>
    <row r="209" spans="1:23" ht="15.75" thickBot="1" x14ac:dyDescent="0.3">
      <c r="A209" s="50" t="s">
        <v>3</v>
      </c>
      <c r="B209" s="76"/>
      <c r="C209" s="76"/>
      <c r="D209" s="76"/>
      <c r="E209" s="119">
        <f t="shared" si="54"/>
        <v>0</v>
      </c>
      <c r="F209" s="60"/>
      <c r="G209" s="150"/>
      <c r="H209" s="151"/>
      <c r="I209" s="151"/>
      <c r="J209" s="151"/>
      <c r="K209" s="151"/>
      <c r="L209" s="151"/>
      <c r="M209" s="151"/>
      <c r="N209" s="151"/>
      <c r="O209" s="152"/>
      <c r="P209" s="127" t="str">
        <f t="shared" si="53"/>
        <v>Andet</v>
      </c>
      <c r="Q209" s="146">
        <f t="shared" si="52"/>
        <v>0</v>
      </c>
      <c r="R209" s="128"/>
      <c r="S209" s="128"/>
    </row>
    <row r="210" spans="1:23" ht="15" x14ac:dyDescent="0.25">
      <c r="A210" s="44" t="s">
        <v>132</v>
      </c>
      <c r="B210" s="71">
        <f>SUM(B202+B203+B204+B205+B206-B207-B208+B209)</f>
        <v>0</v>
      </c>
      <c r="C210" s="71">
        <f>SUM(C202+C203+C204+C205+C206-C207-C208+C209)</f>
        <v>0</v>
      </c>
      <c r="D210" s="71">
        <f>SUM(D202+D203+D204+D205+D206-D207-D208+D209)</f>
        <v>0</v>
      </c>
      <c r="E210" s="71">
        <f>SUM(E202+E203+E204+E205+E206-E207-E208+E209)</f>
        <v>0</v>
      </c>
      <c r="F210" s="74">
        <f>SUM(F202:F203)</f>
        <v>0</v>
      </c>
      <c r="G210" s="150"/>
      <c r="H210" s="151"/>
      <c r="I210" s="151"/>
      <c r="J210" s="151"/>
      <c r="K210" s="151"/>
      <c r="L210" s="151"/>
      <c r="M210" s="151"/>
      <c r="N210" s="151"/>
      <c r="O210" s="152"/>
      <c r="P210" s="131" t="str">
        <f t="shared" si="53"/>
        <v>I alt uden OH</v>
      </c>
      <c r="Q210" s="146">
        <f t="shared" si="52"/>
        <v>0</v>
      </c>
      <c r="R210" s="132"/>
      <c r="S210" s="132"/>
    </row>
    <row r="211" spans="1:23" ht="15.75" thickBot="1" x14ac:dyDescent="0.3">
      <c r="A211" s="78" t="s">
        <v>4</v>
      </c>
      <c r="B211" s="76"/>
      <c r="C211" s="76"/>
      <c r="D211" s="76"/>
      <c r="E211" s="77">
        <f t="shared" si="54"/>
        <v>0</v>
      </c>
      <c r="F211" s="60"/>
      <c r="G211" s="150"/>
      <c r="H211" s="151"/>
      <c r="I211" s="151"/>
      <c r="J211" s="151"/>
      <c r="K211" s="151"/>
      <c r="L211" s="151"/>
      <c r="M211" s="151"/>
      <c r="N211" s="151"/>
      <c r="O211" s="152"/>
      <c r="P211" s="127" t="str">
        <f t="shared" si="53"/>
        <v>OH</v>
      </c>
      <c r="Q211" s="146">
        <f t="shared" si="52"/>
        <v>0</v>
      </c>
      <c r="R211" s="133"/>
      <c r="S211" s="133"/>
    </row>
    <row r="212" spans="1:23" ht="15.75" thickBot="1" x14ac:dyDescent="0.3">
      <c r="A212" s="79" t="s">
        <v>0</v>
      </c>
      <c r="B212" s="71">
        <f>SUM(B210:B211)</f>
        <v>0</v>
      </c>
      <c r="C212" s="71">
        <f>SUM(C210:C211)</f>
        <v>0</v>
      </c>
      <c r="D212" s="71">
        <f>SUM(D210:D211)</f>
        <v>0</v>
      </c>
      <c r="E212" s="71">
        <f t="shared" si="54"/>
        <v>0</v>
      </c>
      <c r="F212" s="74"/>
      <c r="G212" s="153"/>
      <c r="H212" s="154"/>
      <c r="I212" s="154"/>
      <c r="J212" s="154"/>
      <c r="K212" s="154"/>
      <c r="L212" s="154"/>
      <c r="M212" s="154"/>
      <c r="N212" s="154"/>
      <c r="O212" s="155"/>
      <c r="P212" s="134" t="str">
        <f t="shared" si="53"/>
        <v>I alt</v>
      </c>
      <c r="Q212" s="146">
        <f t="shared" si="52"/>
        <v>0</v>
      </c>
      <c r="R212" s="126" t="s">
        <v>166</v>
      </c>
      <c r="S212" s="126" t="s">
        <v>161</v>
      </c>
      <c r="T212" s="141" t="s">
        <v>167</v>
      </c>
    </row>
    <row r="213" spans="1:23" ht="15" x14ac:dyDescent="0.25">
      <c r="A213" s="85" t="s">
        <v>22</v>
      </c>
      <c r="B213" s="86" t="e">
        <f>(B211/B210)*100</f>
        <v>#DIV/0!</v>
      </c>
      <c r="C213" s="86" t="e">
        <f>(C211/C210)*100</f>
        <v>#DIV/0!</v>
      </c>
      <c r="D213" s="87" t="s">
        <v>142</v>
      </c>
      <c r="E213" s="83" t="e">
        <f>(B212/E212)*100</f>
        <v>#DIV/0!</v>
      </c>
      <c r="G213" s="9"/>
      <c r="H213" s="9"/>
      <c r="I213" s="9"/>
      <c r="J213" s="9"/>
      <c r="K213" s="9"/>
      <c r="L213" s="9"/>
      <c r="M213" s="9"/>
      <c r="N213" s="9"/>
      <c r="O213" s="9"/>
      <c r="Q213" s="127" t="str">
        <f>A213</f>
        <v>%sats off. Virk.</v>
      </c>
      <c r="R213" s="135">
        <f t="shared" ref="R213:T213" si="55">IFERROR((B211/B210)*100,0)</f>
        <v>0</v>
      </c>
      <c r="S213" s="135">
        <f t="shared" si="55"/>
        <v>0</v>
      </c>
      <c r="T213" s="135">
        <f t="shared" si="55"/>
        <v>0</v>
      </c>
    </row>
    <row r="214" spans="1:23" ht="15" x14ac:dyDescent="0.25">
      <c r="A214" s="85" t="s">
        <v>23</v>
      </c>
      <c r="B214" s="86" t="e">
        <f>(B211/(B202+B203)*100)</f>
        <v>#DIV/0!</v>
      </c>
      <c r="C214" s="86" t="e">
        <f>(C211/(C202+C203)*100)</f>
        <v>#DIV/0!</v>
      </c>
      <c r="D214" s="84" t="e">
        <f>(D211/(D202+D203)*100)</f>
        <v>#DIV/0!</v>
      </c>
      <c r="E214" s="93" t="e">
        <f>(E211/(E202+E203)*100)</f>
        <v>#DIV/0!</v>
      </c>
      <c r="Q214" s="127" t="str">
        <f>A214</f>
        <v>%sat privat Virk.</v>
      </c>
      <c r="R214" s="135">
        <f>IFERROR(B211/(B203+B202)*100,0)</f>
        <v>0</v>
      </c>
      <c r="S214" s="135">
        <f t="shared" ref="S214:T214" si="56">IFERROR(C211/(C203+C202)*100,0)</f>
        <v>0</v>
      </c>
      <c r="T214" s="135">
        <f t="shared" si="56"/>
        <v>0</v>
      </c>
    </row>
    <row r="215" spans="1:23" x14ac:dyDescent="0.2">
      <c r="Q215" t="s">
        <v>163</v>
      </c>
      <c r="R215" s="136" t="e">
        <f>E212/E$16*100</f>
        <v>#DIV/0!</v>
      </c>
      <c r="S215" s="137"/>
      <c r="T215" s="121"/>
      <c r="U215" s="138" t="e">
        <f>R215</f>
        <v>#DIV/0!</v>
      </c>
      <c r="W215" s="138"/>
    </row>
    <row r="216" spans="1:23" ht="15" x14ac:dyDescent="0.25">
      <c r="A216" s="65" t="s">
        <v>140</v>
      </c>
      <c r="B216" s="1"/>
      <c r="C216" s="66"/>
      <c r="D216" s="67" t="s">
        <v>144</v>
      </c>
      <c r="E216" s="1"/>
    </row>
    <row r="217" spans="1:23" ht="15" x14ac:dyDescent="0.25">
      <c r="A217" s="67" t="s">
        <v>141</v>
      </c>
      <c r="B217" s="68"/>
      <c r="C217" s="67"/>
      <c r="D217" s="67" t="s">
        <v>143</v>
      </c>
      <c r="E217" s="1"/>
    </row>
    <row r="218" spans="1:23" ht="15" x14ac:dyDescent="0.25">
      <c r="A218" s="65"/>
      <c r="B218" s="67"/>
      <c r="C218" s="67"/>
      <c r="D218" s="67"/>
      <c r="E218" s="69"/>
    </row>
    <row r="219" spans="1:23" ht="15.75" thickBot="1" x14ac:dyDescent="0.3">
      <c r="A219" s="92"/>
      <c r="B219" s="51" t="s">
        <v>146</v>
      </c>
      <c r="C219" s="51" t="s">
        <v>6</v>
      </c>
      <c r="D219" s="51" t="s">
        <v>7</v>
      </c>
      <c r="E219" s="51" t="s">
        <v>0</v>
      </c>
      <c r="F219" s="52" t="s">
        <v>24</v>
      </c>
      <c r="G219" s="9"/>
      <c r="H219" s="9"/>
      <c r="I219" s="9"/>
      <c r="J219" s="9"/>
      <c r="K219" s="9"/>
      <c r="L219" s="9"/>
      <c r="M219" s="9"/>
      <c r="N219" s="9"/>
      <c r="O219" s="9"/>
      <c r="P219" s="124"/>
      <c r="Q219" s="126" t="s">
        <v>165</v>
      </c>
      <c r="R219" s="126" t="s">
        <v>162</v>
      </c>
      <c r="S219" s="126"/>
      <c r="V219" s="126"/>
    </row>
    <row r="220" spans="1:23" ht="15" x14ac:dyDescent="0.25">
      <c r="A220" s="10" t="s">
        <v>1</v>
      </c>
      <c r="B220" s="70"/>
      <c r="C220" s="70"/>
      <c r="D220" s="70"/>
      <c r="E220" s="118">
        <f>SUM(B220:D220)</f>
        <v>0</v>
      </c>
      <c r="F220" s="72"/>
      <c r="G220" s="147"/>
      <c r="H220" s="148"/>
      <c r="I220" s="148"/>
      <c r="J220" s="148"/>
      <c r="K220" s="148"/>
      <c r="L220" s="148"/>
      <c r="M220" s="148"/>
      <c r="N220" s="148"/>
      <c r="O220" s="149"/>
      <c r="P220" s="127" t="str">
        <f>A220</f>
        <v>VIP</v>
      </c>
      <c r="Q220" s="146">
        <f t="shared" ref="Q220:Q230" si="57">IFERROR(B220*100/E220,0)</f>
        <v>0</v>
      </c>
      <c r="R220" s="129">
        <f>IFERROR(E220/F220,0)</f>
        <v>0</v>
      </c>
      <c r="S220" s="128"/>
    </row>
    <row r="221" spans="1:23" ht="15" x14ac:dyDescent="0.25">
      <c r="A221" s="10" t="s">
        <v>2</v>
      </c>
      <c r="B221" s="70"/>
      <c r="C221" s="70"/>
      <c r="D221" s="70"/>
      <c r="E221" s="118">
        <f>SUM(B221:D221)</f>
        <v>0</v>
      </c>
      <c r="F221" s="73"/>
      <c r="G221" s="150"/>
      <c r="H221" s="151"/>
      <c r="I221" s="151"/>
      <c r="J221" s="151"/>
      <c r="K221" s="151"/>
      <c r="L221" s="151"/>
      <c r="M221" s="151"/>
      <c r="N221" s="151"/>
      <c r="O221" s="152"/>
      <c r="P221" s="127" t="str">
        <f t="shared" ref="P221:P230" si="58">A221</f>
        <v>TAP</v>
      </c>
      <c r="Q221" s="146">
        <f t="shared" si="57"/>
        <v>0</v>
      </c>
      <c r="R221" s="129">
        <f>IFERROR(E221/F221,0)</f>
        <v>0</v>
      </c>
      <c r="S221" s="128"/>
    </row>
    <row r="222" spans="1:23" ht="15" x14ac:dyDescent="0.25">
      <c r="A222" s="10" t="s">
        <v>10</v>
      </c>
      <c r="B222" s="70"/>
      <c r="C222" s="70"/>
      <c r="D222" s="70"/>
      <c r="E222" s="118">
        <f>SUM(B222:D222)</f>
        <v>0</v>
      </c>
      <c r="F222" s="74"/>
      <c r="G222" s="150"/>
      <c r="H222" s="151"/>
      <c r="I222" s="151"/>
      <c r="J222" s="151"/>
      <c r="K222" s="151"/>
      <c r="L222" s="151"/>
      <c r="M222" s="151"/>
      <c r="N222" s="151"/>
      <c r="O222" s="152"/>
      <c r="P222" s="127" t="str">
        <f t="shared" si="58"/>
        <v>Ekstern bistand</v>
      </c>
      <c r="Q222" s="146">
        <f t="shared" si="57"/>
        <v>0</v>
      </c>
      <c r="R222" s="128"/>
      <c r="S222" s="128"/>
    </row>
    <row r="223" spans="1:23" ht="15" x14ac:dyDescent="0.25">
      <c r="A223" s="10" t="s">
        <v>9</v>
      </c>
      <c r="B223" s="70"/>
      <c r="C223" s="70"/>
      <c r="D223" s="70"/>
      <c r="E223" s="118">
        <f>SUM(B223:D223)</f>
        <v>0</v>
      </c>
      <c r="F223" s="74"/>
      <c r="G223" s="150"/>
      <c r="H223" s="151"/>
      <c r="I223" s="151"/>
      <c r="J223" s="151"/>
      <c r="K223" s="151"/>
      <c r="L223" s="151"/>
      <c r="M223" s="151"/>
      <c r="N223" s="151"/>
      <c r="O223" s="152"/>
      <c r="P223" s="127" t="str">
        <f t="shared" si="58"/>
        <v>Øvrige aktiviteter</v>
      </c>
      <c r="Q223" s="146">
        <f t="shared" si="57"/>
        <v>0</v>
      </c>
      <c r="R223" s="128"/>
      <c r="S223" s="128"/>
    </row>
    <row r="224" spans="1:23" ht="15" x14ac:dyDescent="0.25">
      <c r="A224" s="10" t="s">
        <v>8</v>
      </c>
      <c r="B224" s="70"/>
      <c r="C224" s="70"/>
      <c r="D224" s="70"/>
      <c r="E224" s="118">
        <f>SUM(B224:D224)</f>
        <v>0</v>
      </c>
      <c r="F224" s="74"/>
      <c r="G224" s="150"/>
      <c r="H224" s="151"/>
      <c r="I224" s="151"/>
      <c r="J224" s="151"/>
      <c r="K224" s="151"/>
      <c r="L224" s="151"/>
      <c r="M224" s="151"/>
      <c r="N224" s="151"/>
      <c r="O224" s="152"/>
      <c r="P224" s="145" t="str">
        <f t="shared" si="58"/>
        <v>Apperatur/udstyr</v>
      </c>
      <c r="Q224" s="146">
        <f t="shared" si="57"/>
        <v>0</v>
      </c>
      <c r="R224" s="128"/>
      <c r="S224" s="128"/>
    </row>
    <row r="225" spans="1:23" ht="15" x14ac:dyDescent="0.25">
      <c r="A225" s="10" t="s">
        <v>5</v>
      </c>
      <c r="B225" s="75"/>
      <c r="C225" s="75"/>
      <c r="D225" s="75"/>
      <c r="E225" s="118">
        <f t="shared" ref="E225:E230" si="59">SUM(B225:D225)</f>
        <v>0</v>
      </c>
      <c r="F225" s="74"/>
      <c r="G225" s="150"/>
      <c r="H225" s="151"/>
      <c r="I225" s="151"/>
      <c r="J225" s="151"/>
      <c r="K225" s="151"/>
      <c r="L225" s="151"/>
      <c r="M225" s="151"/>
      <c r="N225" s="151"/>
      <c r="O225" s="152"/>
      <c r="P225" s="145" t="str">
        <f t="shared" si="58"/>
        <v>Scrap-værdi</v>
      </c>
      <c r="Q225" s="146">
        <f t="shared" si="57"/>
        <v>0</v>
      </c>
      <c r="R225" s="128"/>
      <c r="S225" s="128"/>
    </row>
    <row r="226" spans="1:23" ht="15" x14ac:dyDescent="0.25">
      <c r="A226" s="10" t="s">
        <v>25</v>
      </c>
      <c r="B226" s="75"/>
      <c r="C226" s="75"/>
      <c r="D226" s="75"/>
      <c r="E226" s="118">
        <f t="shared" si="59"/>
        <v>0</v>
      </c>
      <c r="F226" s="74"/>
      <c r="G226" s="150"/>
      <c r="H226" s="151"/>
      <c r="I226" s="151"/>
      <c r="J226" s="151"/>
      <c r="K226" s="151"/>
      <c r="L226" s="151"/>
      <c r="M226" s="151"/>
      <c r="N226" s="151"/>
      <c r="O226" s="152"/>
      <c r="P226" s="127" t="str">
        <f t="shared" si="58"/>
        <v>Evt. indtægter</v>
      </c>
      <c r="Q226" s="146">
        <f t="shared" si="57"/>
        <v>0</v>
      </c>
      <c r="R226" s="128"/>
      <c r="S226" s="128"/>
    </row>
    <row r="227" spans="1:23" ht="15.75" thickBot="1" x14ac:dyDescent="0.3">
      <c r="A227" s="50" t="s">
        <v>3</v>
      </c>
      <c r="B227" s="76"/>
      <c r="C227" s="76"/>
      <c r="D227" s="76"/>
      <c r="E227" s="119">
        <f t="shared" si="59"/>
        <v>0</v>
      </c>
      <c r="F227" s="60"/>
      <c r="G227" s="150"/>
      <c r="H227" s="151"/>
      <c r="I227" s="151"/>
      <c r="J227" s="151"/>
      <c r="K227" s="151"/>
      <c r="L227" s="151"/>
      <c r="M227" s="151"/>
      <c r="N227" s="151"/>
      <c r="O227" s="152"/>
      <c r="P227" s="127" t="str">
        <f t="shared" si="58"/>
        <v>Andet</v>
      </c>
      <c r="Q227" s="146">
        <f t="shared" si="57"/>
        <v>0</v>
      </c>
      <c r="R227" s="128"/>
      <c r="S227" s="128"/>
    </row>
    <row r="228" spans="1:23" ht="15" x14ac:dyDescent="0.25">
      <c r="A228" s="44" t="s">
        <v>132</v>
      </c>
      <c r="B228" s="71">
        <f>SUM(B220+B221+B222+B223+B224-B225-B226+B227)</f>
        <v>0</v>
      </c>
      <c r="C228" s="71">
        <f>SUM(C220+C221+C222+C223+C224-C225-C226+C227)</f>
        <v>0</v>
      </c>
      <c r="D228" s="71">
        <f>SUM(D220+D221+D222+D223+D224-D225-D226+D227)</f>
        <v>0</v>
      </c>
      <c r="E228" s="71">
        <f>SUM(E220+E221+E222+E223+E224-E225-E226+E227)</f>
        <v>0</v>
      </c>
      <c r="F228" s="74">
        <f>SUM(F220:F221)</f>
        <v>0</v>
      </c>
      <c r="G228" s="150"/>
      <c r="H228" s="151"/>
      <c r="I228" s="151"/>
      <c r="J228" s="151"/>
      <c r="K228" s="151"/>
      <c r="L228" s="151"/>
      <c r="M228" s="151"/>
      <c r="N228" s="151"/>
      <c r="O228" s="152"/>
      <c r="P228" s="131" t="str">
        <f t="shared" si="58"/>
        <v>I alt uden OH</v>
      </c>
      <c r="Q228" s="146">
        <f t="shared" si="57"/>
        <v>0</v>
      </c>
      <c r="R228" s="132"/>
      <c r="S228" s="132"/>
    </row>
    <row r="229" spans="1:23" ht="15.75" thickBot="1" x14ac:dyDescent="0.3">
      <c r="A229" s="78" t="s">
        <v>4</v>
      </c>
      <c r="B229" s="76"/>
      <c r="C229" s="76"/>
      <c r="D229" s="76"/>
      <c r="E229" s="77">
        <f t="shared" si="59"/>
        <v>0</v>
      </c>
      <c r="F229" s="60"/>
      <c r="G229" s="150"/>
      <c r="H229" s="151"/>
      <c r="I229" s="151"/>
      <c r="J229" s="151"/>
      <c r="K229" s="151"/>
      <c r="L229" s="151"/>
      <c r="M229" s="151"/>
      <c r="N229" s="151"/>
      <c r="O229" s="152"/>
      <c r="P229" s="127" t="str">
        <f t="shared" si="58"/>
        <v>OH</v>
      </c>
      <c r="Q229" s="146">
        <f t="shared" si="57"/>
        <v>0</v>
      </c>
      <c r="R229" s="133"/>
      <c r="S229" s="133"/>
    </row>
    <row r="230" spans="1:23" ht="15.75" thickBot="1" x14ac:dyDescent="0.3">
      <c r="A230" s="79" t="s">
        <v>0</v>
      </c>
      <c r="B230" s="71">
        <f>SUM(B228:B229)</f>
        <v>0</v>
      </c>
      <c r="C230" s="71">
        <f>SUM(C228:C229)</f>
        <v>0</v>
      </c>
      <c r="D230" s="71">
        <f>SUM(D228:D229)</f>
        <v>0</v>
      </c>
      <c r="E230" s="71">
        <f t="shared" si="59"/>
        <v>0</v>
      </c>
      <c r="F230" s="74"/>
      <c r="G230" s="153"/>
      <c r="H230" s="154"/>
      <c r="I230" s="154"/>
      <c r="J230" s="154"/>
      <c r="K230" s="154"/>
      <c r="L230" s="154"/>
      <c r="M230" s="154"/>
      <c r="N230" s="154"/>
      <c r="O230" s="155"/>
      <c r="P230" s="134" t="str">
        <f t="shared" si="58"/>
        <v>I alt</v>
      </c>
      <c r="Q230" s="146">
        <f t="shared" si="57"/>
        <v>0</v>
      </c>
      <c r="R230" s="126" t="s">
        <v>166</v>
      </c>
      <c r="S230" s="126" t="s">
        <v>161</v>
      </c>
      <c r="T230" s="141" t="s">
        <v>167</v>
      </c>
    </row>
    <row r="231" spans="1:23" ht="15" x14ac:dyDescent="0.25">
      <c r="A231" s="85" t="s">
        <v>22</v>
      </c>
      <c r="B231" s="86" t="e">
        <f>(B229/B228)*100</f>
        <v>#DIV/0!</v>
      </c>
      <c r="C231" s="86" t="e">
        <f>(C229/C228)*100</f>
        <v>#DIV/0!</v>
      </c>
      <c r="D231" s="87" t="s">
        <v>142</v>
      </c>
      <c r="E231" s="83" t="e">
        <f>(B230/E230)*100</f>
        <v>#DIV/0!</v>
      </c>
      <c r="G231" s="9"/>
      <c r="H231" s="9"/>
      <c r="I231" s="9"/>
      <c r="J231" s="9"/>
      <c r="K231" s="9"/>
      <c r="L231" s="9"/>
      <c r="M231" s="9"/>
      <c r="N231" s="9"/>
      <c r="O231" s="9"/>
      <c r="Q231" s="127" t="str">
        <f>A231</f>
        <v>%sats off. Virk.</v>
      </c>
      <c r="R231" s="135">
        <f t="shared" ref="R231:T231" si="60">IFERROR((B229/B228)*100,0)</f>
        <v>0</v>
      </c>
      <c r="S231" s="135">
        <f t="shared" si="60"/>
        <v>0</v>
      </c>
      <c r="T231" s="135">
        <f t="shared" si="60"/>
        <v>0</v>
      </c>
    </row>
    <row r="232" spans="1:23" ht="15" x14ac:dyDescent="0.25">
      <c r="A232" s="85" t="s">
        <v>23</v>
      </c>
      <c r="B232" s="86" t="e">
        <f>(B229/(B220+B221)*100)</f>
        <v>#DIV/0!</v>
      </c>
      <c r="C232" s="86" t="e">
        <f>(C229/(C220+C221)*100)</f>
        <v>#DIV/0!</v>
      </c>
      <c r="D232" s="84" t="e">
        <f>(D229/(D220+D221)*100)</f>
        <v>#DIV/0!</v>
      </c>
      <c r="E232" s="93" t="e">
        <f>(E229/(E220+E221)*100)</f>
        <v>#DIV/0!</v>
      </c>
      <c r="Q232" s="127" t="str">
        <f>A232</f>
        <v>%sat privat Virk.</v>
      </c>
      <c r="R232" s="135">
        <f>IFERROR(B229/(B221+B220)*100,0)</f>
        <v>0</v>
      </c>
      <c r="S232" s="135">
        <f t="shared" ref="S232:T232" si="61">IFERROR(C229/(C221+C220)*100,0)</f>
        <v>0</v>
      </c>
      <c r="T232" s="135">
        <f t="shared" si="61"/>
        <v>0</v>
      </c>
    </row>
    <row r="233" spans="1:23" ht="15" x14ac:dyDescent="0.25">
      <c r="B233" s="88"/>
      <c r="C233" s="88"/>
      <c r="D233" s="88"/>
      <c r="E233" s="94"/>
      <c r="Q233" t="s">
        <v>163</v>
      </c>
      <c r="R233" s="136" t="e">
        <f>E230/E$16*100</f>
        <v>#DIV/0!</v>
      </c>
      <c r="S233" s="137"/>
      <c r="T233" s="121"/>
      <c r="U233" s="138" t="e">
        <f>R233</f>
        <v>#DIV/0!</v>
      </c>
      <c r="W233" s="138"/>
    </row>
    <row r="234" spans="1:23" ht="15" x14ac:dyDescent="0.25">
      <c r="A234" s="65" t="s">
        <v>140</v>
      </c>
      <c r="B234" s="1"/>
      <c r="C234" s="66"/>
      <c r="D234" s="67" t="s">
        <v>144</v>
      </c>
      <c r="E234" s="1"/>
    </row>
    <row r="235" spans="1:23" ht="15" x14ac:dyDescent="0.25">
      <c r="A235" s="67" t="s">
        <v>141</v>
      </c>
      <c r="B235" s="68"/>
      <c r="C235" s="67"/>
      <c r="D235" s="67" t="s">
        <v>143</v>
      </c>
      <c r="E235" s="1"/>
    </row>
    <row r="236" spans="1:23" ht="15" x14ac:dyDescent="0.25">
      <c r="A236" s="65"/>
      <c r="B236" s="67"/>
      <c r="C236" s="67"/>
      <c r="D236" s="67"/>
      <c r="E236" s="69"/>
    </row>
    <row r="237" spans="1:23" ht="15.75" thickBot="1" x14ac:dyDescent="0.3">
      <c r="A237" s="92"/>
      <c r="B237" s="51" t="s">
        <v>146</v>
      </c>
      <c r="C237" s="51" t="s">
        <v>6</v>
      </c>
      <c r="D237" s="51" t="s">
        <v>7</v>
      </c>
      <c r="E237" s="51" t="s">
        <v>0</v>
      </c>
      <c r="F237" s="52" t="s">
        <v>24</v>
      </c>
      <c r="G237" s="9"/>
      <c r="H237" s="9"/>
      <c r="I237" s="9"/>
      <c r="J237" s="9"/>
      <c r="K237" s="9"/>
      <c r="L237" s="9"/>
      <c r="M237" s="9"/>
      <c r="N237" s="9"/>
      <c r="O237" s="9"/>
      <c r="P237" s="124"/>
      <c r="Q237" s="126" t="s">
        <v>165</v>
      </c>
      <c r="R237" s="126" t="s">
        <v>162</v>
      </c>
      <c r="S237" s="126"/>
      <c r="V237" s="126"/>
    </row>
    <row r="238" spans="1:23" ht="15" x14ac:dyDescent="0.25">
      <c r="A238" s="10" t="s">
        <v>1</v>
      </c>
      <c r="B238" s="70"/>
      <c r="C238" s="70"/>
      <c r="D238" s="70"/>
      <c r="E238" s="118">
        <f>SUM(B238:D238)</f>
        <v>0</v>
      </c>
      <c r="F238" s="72"/>
      <c r="G238" s="147"/>
      <c r="H238" s="148"/>
      <c r="I238" s="148"/>
      <c r="J238" s="148"/>
      <c r="K238" s="148"/>
      <c r="L238" s="148"/>
      <c r="M238" s="148"/>
      <c r="N238" s="148"/>
      <c r="O238" s="149"/>
      <c r="P238" s="127" t="str">
        <f>A238</f>
        <v>VIP</v>
      </c>
      <c r="Q238" s="146">
        <f t="shared" ref="Q238:Q248" si="62">IFERROR(B238*100/E238,0)</f>
        <v>0</v>
      </c>
      <c r="R238" s="129">
        <f>IFERROR(E238/F238,0)</f>
        <v>0</v>
      </c>
      <c r="S238" s="128"/>
    </row>
    <row r="239" spans="1:23" ht="15" x14ac:dyDescent="0.25">
      <c r="A239" s="10" t="s">
        <v>2</v>
      </c>
      <c r="B239" s="70"/>
      <c r="C239" s="70"/>
      <c r="D239" s="70"/>
      <c r="E239" s="118">
        <f>SUM(B239:D239)</f>
        <v>0</v>
      </c>
      <c r="F239" s="73"/>
      <c r="G239" s="150"/>
      <c r="H239" s="151"/>
      <c r="I239" s="151"/>
      <c r="J239" s="151"/>
      <c r="K239" s="151"/>
      <c r="L239" s="151"/>
      <c r="M239" s="151"/>
      <c r="N239" s="151"/>
      <c r="O239" s="152"/>
      <c r="P239" s="127" t="str">
        <f t="shared" ref="P239:P248" si="63">A239</f>
        <v>TAP</v>
      </c>
      <c r="Q239" s="146">
        <f t="shared" si="62"/>
        <v>0</v>
      </c>
      <c r="R239" s="129">
        <f>IFERROR(E239/F239,0)</f>
        <v>0</v>
      </c>
      <c r="S239" s="128"/>
    </row>
    <row r="240" spans="1:23" ht="15" x14ac:dyDescent="0.25">
      <c r="A240" s="10" t="s">
        <v>10</v>
      </c>
      <c r="B240" s="70"/>
      <c r="C240" s="70"/>
      <c r="D240" s="70"/>
      <c r="E240" s="118">
        <f>SUM(B240:D240)</f>
        <v>0</v>
      </c>
      <c r="F240" s="74"/>
      <c r="G240" s="150"/>
      <c r="H240" s="151"/>
      <c r="I240" s="151"/>
      <c r="J240" s="151"/>
      <c r="K240" s="151"/>
      <c r="L240" s="151"/>
      <c r="M240" s="151"/>
      <c r="N240" s="151"/>
      <c r="O240" s="152"/>
      <c r="P240" s="127" t="str">
        <f t="shared" si="63"/>
        <v>Ekstern bistand</v>
      </c>
      <c r="Q240" s="146">
        <f t="shared" si="62"/>
        <v>0</v>
      </c>
      <c r="R240" s="128"/>
      <c r="S240" s="128"/>
    </row>
    <row r="241" spans="1:23" ht="15" x14ac:dyDescent="0.25">
      <c r="A241" s="10" t="s">
        <v>9</v>
      </c>
      <c r="B241" s="70"/>
      <c r="C241" s="70"/>
      <c r="D241" s="70"/>
      <c r="E241" s="118">
        <f>SUM(B241:D241)</f>
        <v>0</v>
      </c>
      <c r="F241" s="74"/>
      <c r="G241" s="150"/>
      <c r="H241" s="151"/>
      <c r="I241" s="151"/>
      <c r="J241" s="151"/>
      <c r="K241" s="151"/>
      <c r="L241" s="151"/>
      <c r="M241" s="151"/>
      <c r="N241" s="151"/>
      <c r="O241" s="152"/>
      <c r="P241" s="127" t="str">
        <f t="shared" si="63"/>
        <v>Øvrige aktiviteter</v>
      </c>
      <c r="Q241" s="146">
        <f t="shared" si="62"/>
        <v>0</v>
      </c>
      <c r="R241" s="128"/>
      <c r="S241" s="128"/>
    </row>
    <row r="242" spans="1:23" ht="15" x14ac:dyDescent="0.25">
      <c r="A242" s="10" t="s">
        <v>8</v>
      </c>
      <c r="B242" s="70"/>
      <c r="C242" s="70"/>
      <c r="D242" s="70"/>
      <c r="E242" s="118">
        <f>SUM(B242:D242)</f>
        <v>0</v>
      </c>
      <c r="F242" s="74"/>
      <c r="G242" s="150"/>
      <c r="H242" s="151"/>
      <c r="I242" s="151"/>
      <c r="J242" s="151"/>
      <c r="K242" s="151"/>
      <c r="L242" s="151"/>
      <c r="M242" s="151"/>
      <c r="N242" s="151"/>
      <c r="O242" s="152"/>
      <c r="P242" s="145" t="str">
        <f t="shared" si="63"/>
        <v>Apperatur/udstyr</v>
      </c>
      <c r="Q242" s="146">
        <f t="shared" si="62"/>
        <v>0</v>
      </c>
      <c r="R242" s="128"/>
      <c r="S242" s="128"/>
    </row>
    <row r="243" spans="1:23" ht="15" x14ac:dyDescent="0.25">
      <c r="A243" s="10" t="s">
        <v>5</v>
      </c>
      <c r="B243" s="75"/>
      <c r="C243" s="75"/>
      <c r="D243" s="75"/>
      <c r="E243" s="118">
        <f t="shared" ref="E243:E248" si="64">SUM(B243:D243)</f>
        <v>0</v>
      </c>
      <c r="F243" s="74"/>
      <c r="G243" s="150"/>
      <c r="H243" s="151"/>
      <c r="I243" s="151"/>
      <c r="J243" s="151"/>
      <c r="K243" s="151"/>
      <c r="L243" s="151"/>
      <c r="M243" s="151"/>
      <c r="N243" s="151"/>
      <c r="O243" s="152"/>
      <c r="P243" s="145" t="str">
        <f t="shared" si="63"/>
        <v>Scrap-værdi</v>
      </c>
      <c r="Q243" s="146">
        <f t="shared" si="62"/>
        <v>0</v>
      </c>
      <c r="R243" s="128"/>
      <c r="S243" s="128"/>
    </row>
    <row r="244" spans="1:23" ht="15" x14ac:dyDescent="0.25">
      <c r="A244" s="10" t="s">
        <v>25</v>
      </c>
      <c r="B244" s="75"/>
      <c r="C244" s="75"/>
      <c r="D244" s="75"/>
      <c r="E244" s="118">
        <f t="shared" si="64"/>
        <v>0</v>
      </c>
      <c r="F244" s="74"/>
      <c r="G244" s="150"/>
      <c r="H244" s="151"/>
      <c r="I244" s="151"/>
      <c r="J244" s="151"/>
      <c r="K244" s="151"/>
      <c r="L244" s="151"/>
      <c r="M244" s="151"/>
      <c r="N244" s="151"/>
      <c r="O244" s="152"/>
      <c r="P244" s="127" t="str">
        <f t="shared" si="63"/>
        <v>Evt. indtægter</v>
      </c>
      <c r="Q244" s="146">
        <f t="shared" si="62"/>
        <v>0</v>
      </c>
      <c r="R244" s="128"/>
      <c r="S244" s="128"/>
    </row>
    <row r="245" spans="1:23" ht="15.75" thickBot="1" x14ac:dyDescent="0.3">
      <c r="A245" s="50" t="s">
        <v>3</v>
      </c>
      <c r="B245" s="76"/>
      <c r="C245" s="76"/>
      <c r="D245" s="76"/>
      <c r="E245" s="119">
        <f t="shared" si="64"/>
        <v>0</v>
      </c>
      <c r="F245" s="60"/>
      <c r="G245" s="150"/>
      <c r="H245" s="151"/>
      <c r="I245" s="151"/>
      <c r="J245" s="151"/>
      <c r="K245" s="151"/>
      <c r="L245" s="151"/>
      <c r="M245" s="151"/>
      <c r="N245" s="151"/>
      <c r="O245" s="152"/>
      <c r="P245" s="127" t="str">
        <f t="shared" si="63"/>
        <v>Andet</v>
      </c>
      <c r="Q245" s="146">
        <f t="shared" si="62"/>
        <v>0</v>
      </c>
      <c r="R245" s="128"/>
      <c r="S245" s="128"/>
    </row>
    <row r="246" spans="1:23" ht="15" x14ac:dyDescent="0.25">
      <c r="A246" s="44" t="s">
        <v>132</v>
      </c>
      <c r="B246" s="71">
        <f>SUM(B238+B239+B240+B241+B242-B243-B244+B245)</f>
        <v>0</v>
      </c>
      <c r="C246" s="71">
        <f>SUM(C238+C239+C240+C241+C242-C243-C244+C245)</f>
        <v>0</v>
      </c>
      <c r="D246" s="71">
        <f>SUM(D238+D239+D240+D241+D242-D243-D244+D245)</f>
        <v>0</v>
      </c>
      <c r="E246" s="71">
        <f>SUM(E238+E239+E240+E241+E242-E243-E244+E245)</f>
        <v>0</v>
      </c>
      <c r="F246" s="74">
        <f>SUM(F238:F239)</f>
        <v>0</v>
      </c>
      <c r="G246" s="150"/>
      <c r="H246" s="151"/>
      <c r="I246" s="151"/>
      <c r="J246" s="151"/>
      <c r="K246" s="151"/>
      <c r="L246" s="151"/>
      <c r="M246" s="151"/>
      <c r="N246" s="151"/>
      <c r="O246" s="152"/>
      <c r="P246" s="131" t="str">
        <f t="shared" si="63"/>
        <v>I alt uden OH</v>
      </c>
      <c r="Q246" s="146">
        <f t="shared" si="62"/>
        <v>0</v>
      </c>
      <c r="R246" s="132"/>
      <c r="S246" s="132"/>
    </row>
    <row r="247" spans="1:23" ht="15.75" thickBot="1" x14ac:dyDescent="0.3">
      <c r="A247" s="78" t="s">
        <v>4</v>
      </c>
      <c r="B247" s="76"/>
      <c r="C247" s="76"/>
      <c r="D247" s="76"/>
      <c r="E247" s="77">
        <f t="shared" si="64"/>
        <v>0</v>
      </c>
      <c r="F247" s="60"/>
      <c r="G247" s="150"/>
      <c r="H247" s="151"/>
      <c r="I247" s="151"/>
      <c r="J247" s="151"/>
      <c r="K247" s="151"/>
      <c r="L247" s="151"/>
      <c r="M247" s="151"/>
      <c r="N247" s="151"/>
      <c r="O247" s="152"/>
      <c r="P247" s="127" t="str">
        <f t="shared" si="63"/>
        <v>OH</v>
      </c>
      <c r="Q247" s="146">
        <f t="shared" si="62"/>
        <v>0</v>
      </c>
      <c r="R247" s="133"/>
      <c r="S247" s="133"/>
    </row>
    <row r="248" spans="1:23" ht="15.75" thickBot="1" x14ac:dyDescent="0.3">
      <c r="A248" s="79" t="s">
        <v>0</v>
      </c>
      <c r="B248" s="71">
        <f>SUM(B246:B247)</f>
        <v>0</v>
      </c>
      <c r="C248" s="71">
        <f>SUM(C246:C247)</f>
        <v>0</v>
      </c>
      <c r="D248" s="71">
        <f>SUM(D246:D247)</f>
        <v>0</v>
      </c>
      <c r="E248" s="71">
        <f t="shared" si="64"/>
        <v>0</v>
      </c>
      <c r="F248" s="74"/>
      <c r="G248" s="153"/>
      <c r="H248" s="154"/>
      <c r="I248" s="154"/>
      <c r="J248" s="154"/>
      <c r="K248" s="154"/>
      <c r="L248" s="154"/>
      <c r="M248" s="154"/>
      <c r="N248" s="154"/>
      <c r="O248" s="155"/>
      <c r="P248" s="134" t="str">
        <f t="shared" si="63"/>
        <v>I alt</v>
      </c>
      <c r="Q248" s="146">
        <f t="shared" si="62"/>
        <v>0</v>
      </c>
      <c r="R248" s="126" t="s">
        <v>166</v>
      </c>
      <c r="S248" s="126" t="s">
        <v>161</v>
      </c>
      <c r="T248" s="141" t="s">
        <v>167</v>
      </c>
    </row>
    <row r="249" spans="1:23" ht="15" x14ac:dyDescent="0.25">
      <c r="A249" s="85" t="s">
        <v>22</v>
      </c>
      <c r="B249" s="86" t="e">
        <f>(B247/B246)*100</f>
        <v>#DIV/0!</v>
      </c>
      <c r="C249" s="86" t="e">
        <f>(C247/C246)*100</f>
        <v>#DIV/0!</v>
      </c>
      <c r="D249" s="87" t="s">
        <v>142</v>
      </c>
      <c r="E249" s="83" t="e">
        <f>(B248/E248)*100</f>
        <v>#DIV/0!</v>
      </c>
      <c r="G249" s="9"/>
      <c r="H249" s="9"/>
      <c r="I249" s="9"/>
      <c r="J249" s="9"/>
      <c r="K249" s="9"/>
      <c r="L249" s="9"/>
      <c r="M249" s="9"/>
      <c r="N249" s="9"/>
      <c r="O249" s="9"/>
      <c r="Q249" s="127" t="str">
        <f>A249</f>
        <v>%sats off. Virk.</v>
      </c>
      <c r="R249" s="135">
        <f t="shared" ref="R249:T249" si="65">IFERROR((B247/B246)*100,0)</f>
        <v>0</v>
      </c>
      <c r="S249" s="135">
        <f t="shared" si="65"/>
        <v>0</v>
      </c>
      <c r="T249" s="135">
        <f t="shared" si="65"/>
        <v>0</v>
      </c>
    </row>
    <row r="250" spans="1:23" ht="15" x14ac:dyDescent="0.25">
      <c r="A250" s="85" t="s">
        <v>23</v>
      </c>
      <c r="B250" s="86" t="e">
        <f>(B247/(B238+B239)*100)</f>
        <v>#DIV/0!</v>
      </c>
      <c r="C250" s="86" t="e">
        <f>(C247/(C238+C239)*100)</f>
        <v>#DIV/0!</v>
      </c>
      <c r="D250" s="84" t="e">
        <f>(D247/(D238+D239)*100)</f>
        <v>#DIV/0!</v>
      </c>
      <c r="E250" s="93" t="e">
        <f>(E247/(E238+E239)*100)</f>
        <v>#DIV/0!</v>
      </c>
      <c r="Q250" s="127" t="str">
        <f>A250</f>
        <v>%sat privat Virk.</v>
      </c>
      <c r="R250" s="135">
        <f>IFERROR(B247/(B239+B238)*100,0)</f>
        <v>0</v>
      </c>
      <c r="S250" s="135">
        <f t="shared" ref="S250:T250" si="66">IFERROR(C247/(C239+C238)*100,0)</f>
        <v>0</v>
      </c>
      <c r="T250" s="135">
        <f t="shared" si="66"/>
        <v>0</v>
      </c>
    </row>
    <row r="251" spans="1:23" x14ac:dyDescent="0.2">
      <c r="Q251" t="s">
        <v>163</v>
      </c>
      <c r="R251" s="136" t="e">
        <f>E248/E$16*100</f>
        <v>#DIV/0!</v>
      </c>
      <c r="S251" s="137"/>
      <c r="T251" s="121"/>
      <c r="U251" s="138" t="e">
        <f>R251</f>
        <v>#DIV/0!</v>
      </c>
      <c r="W251" s="138"/>
    </row>
    <row r="252" spans="1:23" ht="15" x14ac:dyDescent="0.25">
      <c r="A252" s="65" t="s">
        <v>140</v>
      </c>
      <c r="B252" s="1"/>
      <c r="C252" s="66"/>
      <c r="D252" s="67" t="s">
        <v>144</v>
      </c>
      <c r="E252" s="1"/>
    </row>
    <row r="253" spans="1:23" ht="15" x14ac:dyDescent="0.25">
      <c r="A253" s="67" t="s">
        <v>141</v>
      </c>
      <c r="B253" s="68"/>
      <c r="C253" s="67"/>
      <c r="D253" s="67" t="s">
        <v>143</v>
      </c>
      <c r="E253" s="1"/>
    </row>
    <row r="254" spans="1:23" ht="15" x14ac:dyDescent="0.25">
      <c r="A254" s="65"/>
      <c r="B254" s="67"/>
      <c r="C254" s="67"/>
      <c r="D254" s="67"/>
      <c r="E254" s="69"/>
    </row>
    <row r="255" spans="1:23" ht="15.75" thickBot="1" x14ac:dyDescent="0.3">
      <c r="A255" s="92"/>
      <c r="B255" s="51" t="s">
        <v>146</v>
      </c>
      <c r="C255" s="51" t="s">
        <v>6</v>
      </c>
      <c r="D255" s="51" t="s">
        <v>7</v>
      </c>
      <c r="E255" s="51" t="s">
        <v>0</v>
      </c>
      <c r="F255" s="52" t="s">
        <v>24</v>
      </c>
      <c r="G255" s="9"/>
      <c r="H255" s="9"/>
      <c r="I255" s="9"/>
      <c r="J255" s="9"/>
      <c r="K255" s="9"/>
      <c r="L255" s="9"/>
      <c r="M255" s="9"/>
      <c r="N255" s="9"/>
      <c r="O255" s="9"/>
      <c r="P255" s="124"/>
      <c r="Q255" s="126" t="s">
        <v>165</v>
      </c>
      <c r="R255" s="126" t="s">
        <v>162</v>
      </c>
      <c r="S255" s="126"/>
      <c r="V255" s="126"/>
    </row>
    <row r="256" spans="1:23" ht="15" x14ac:dyDescent="0.25">
      <c r="A256" s="10" t="s">
        <v>1</v>
      </c>
      <c r="B256" s="70"/>
      <c r="C256" s="70"/>
      <c r="D256" s="70"/>
      <c r="E256" s="118">
        <f>SUM(B256:D256)</f>
        <v>0</v>
      </c>
      <c r="F256" s="72"/>
      <c r="G256" s="147"/>
      <c r="H256" s="148"/>
      <c r="I256" s="148"/>
      <c r="J256" s="148"/>
      <c r="K256" s="148"/>
      <c r="L256" s="148"/>
      <c r="M256" s="148"/>
      <c r="N256" s="148"/>
      <c r="O256" s="149"/>
      <c r="P256" s="127" t="str">
        <f>A256</f>
        <v>VIP</v>
      </c>
      <c r="Q256" s="146">
        <f t="shared" ref="Q256:Q266" si="67">IFERROR(B256*100/E256,0)</f>
        <v>0</v>
      </c>
      <c r="R256" s="129">
        <f>IFERROR(E256/F256,0)</f>
        <v>0</v>
      </c>
      <c r="S256" s="128"/>
    </row>
    <row r="257" spans="1:23" ht="15" x14ac:dyDescent="0.25">
      <c r="A257" s="10" t="s">
        <v>2</v>
      </c>
      <c r="B257" s="70"/>
      <c r="C257" s="70"/>
      <c r="D257" s="70"/>
      <c r="E257" s="118">
        <f>SUM(B257:D257)</f>
        <v>0</v>
      </c>
      <c r="F257" s="73"/>
      <c r="G257" s="150"/>
      <c r="H257" s="151"/>
      <c r="I257" s="151"/>
      <c r="J257" s="151"/>
      <c r="K257" s="151"/>
      <c r="L257" s="151"/>
      <c r="M257" s="151"/>
      <c r="N257" s="151"/>
      <c r="O257" s="152"/>
      <c r="P257" s="127" t="str">
        <f t="shared" ref="P257:P266" si="68">A257</f>
        <v>TAP</v>
      </c>
      <c r="Q257" s="146">
        <f t="shared" si="67"/>
        <v>0</v>
      </c>
      <c r="R257" s="129">
        <f>IFERROR(E257/F257,0)</f>
        <v>0</v>
      </c>
      <c r="S257" s="128"/>
    </row>
    <row r="258" spans="1:23" ht="15" x14ac:dyDescent="0.25">
      <c r="A258" s="10" t="s">
        <v>10</v>
      </c>
      <c r="B258" s="70"/>
      <c r="C258" s="70"/>
      <c r="D258" s="70"/>
      <c r="E258" s="118">
        <f>SUM(B258:D258)</f>
        <v>0</v>
      </c>
      <c r="F258" s="74"/>
      <c r="G258" s="150"/>
      <c r="H258" s="151"/>
      <c r="I258" s="151"/>
      <c r="J258" s="151"/>
      <c r="K258" s="151"/>
      <c r="L258" s="151"/>
      <c r="M258" s="151"/>
      <c r="N258" s="151"/>
      <c r="O258" s="152"/>
      <c r="P258" s="127" t="str">
        <f t="shared" si="68"/>
        <v>Ekstern bistand</v>
      </c>
      <c r="Q258" s="146">
        <f t="shared" si="67"/>
        <v>0</v>
      </c>
      <c r="R258" s="128"/>
      <c r="S258" s="128"/>
    </row>
    <row r="259" spans="1:23" ht="15" x14ac:dyDescent="0.25">
      <c r="A259" s="10" t="s">
        <v>9</v>
      </c>
      <c r="B259" s="70"/>
      <c r="C259" s="70"/>
      <c r="D259" s="70"/>
      <c r="E259" s="118">
        <f>SUM(B259:D259)</f>
        <v>0</v>
      </c>
      <c r="F259" s="74"/>
      <c r="G259" s="150"/>
      <c r="H259" s="151"/>
      <c r="I259" s="151"/>
      <c r="J259" s="151"/>
      <c r="K259" s="151"/>
      <c r="L259" s="151"/>
      <c r="M259" s="151"/>
      <c r="N259" s="151"/>
      <c r="O259" s="152"/>
      <c r="P259" s="127" t="str">
        <f t="shared" si="68"/>
        <v>Øvrige aktiviteter</v>
      </c>
      <c r="Q259" s="146">
        <f t="shared" si="67"/>
        <v>0</v>
      </c>
      <c r="R259" s="128"/>
      <c r="S259" s="128"/>
    </row>
    <row r="260" spans="1:23" ht="15" x14ac:dyDescent="0.25">
      <c r="A260" s="10" t="s">
        <v>8</v>
      </c>
      <c r="B260" s="70"/>
      <c r="C260" s="70"/>
      <c r="D260" s="70"/>
      <c r="E260" s="118">
        <f>SUM(B260:D260)</f>
        <v>0</v>
      </c>
      <c r="F260" s="74"/>
      <c r="G260" s="150"/>
      <c r="H260" s="151"/>
      <c r="I260" s="151"/>
      <c r="J260" s="151"/>
      <c r="K260" s="151"/>
      <c r="L260" s="151"/>
      <c r="M260" s="151"/>
      <c r="N260" s="151"/>
      <c r="O260" s="152"/>
      <c r="P260" s="145" t="str">
        <f t="shared" si="68"/>
        <v>Apperatur/udstyr</v>
      </c>
      <c r="Q260" s="146">
        <f t="shared" si="67"/>
        <v>0</v>
      </c>
      <c r="R260" s="128"/>
      <c r="S260" s="128"/>
    </row>
    <row r="261" spans="1:23" ht="15" x14ac:dyDescent="0.25">
      <c r="A261" s="10" t="s">
        <v>5</v>
      </c>
      <c r="B261" s="75"/>
      <c r="C261" s="75"/>
      <c r="D261" s="75"/>
      <c r="E261" s="118">
        <f t="shared" ref="E261:E266" si="69">SUM(B261:D261)</f>
        <v>0</v>
      </c>
      <c r="F261" s="74"/>
      <c r="G261" s="150"/>
      <c r="H261" s="151"/>
      <c r="I261" s="151"/>
      <c r="J261" s="151"/>
      <c r="K261" s="151"/>
      <c r="L261" s="151"/>
      <c r="M261" s="151"/>
      <c r="N261" s="151"/>
      <c r="O261" s="152"/>
      <c r="P261" s="145" t="str">
        <f t="shared" si="68"/>
        <v>Scrap-værdi</v>
      </c>
      <c r="Q261" s="146">
        <f t="shared" si="67"/>
        <v>0</v>
      </c>
      <c r="R261" s="128"/>
      <c r="S261" s="128"/>
    </row>
    <row r="262" spans="1:23" ht="15" x14ac:dyDescent="0.25">
      <c r="A262" s="10" t="s">
        <v>25</v>
      </c>
      <c r="B262" s="75"/>
      <c r="C262" s="75"/>
      <c r="D262" s="75"/>
      <c r="E262" s="118">
        <f t="shared" si="69"/>
        <v>0</v>
      </c>
      <c r="F262" s="74"/>
      <c r="G262" s="150"/>
      <c r="H262" s="151"/>
      <c r="I262" s="151"/>
      <c r="J262" s="151"/>
      <c r="K262" s="151"/>
      <c r="L262" s="151"/>
      <c r="M262" s="151"/>
      <c r="N262" s="151"/>
      <c r="O262" s="152"/>
      <c r="P262" s="127" t="str">
        <f t="shared" si="68"/>
        <v>Evt. indtægter</v>
      </c>
      <c r="Q262" s="146">
        <f t="shared" si="67"/>
        <v>0</v>
      </c>
      <c r="R262" s="128"/>
      <c r="S262" s="128"/>
    </row>
    <row r="263" spans="1:23" ht="15.75" thickBot="1" x14ac:dyDescent="0.3">
      <c r="A263" s="50" t="s">
        <v>3</v>
      </c>
      <c r="B263" s="76"/>
      <c r="C263" s="76"/>
      <c r="D263" s="76"/>
      <c r="E263" s="119">
        <f t="shared" si="69"/>
        <v>0</v>
      </c>
      <c r="F263" s="60"/>
      <c r="G263" s="150"/>
      <c r="H263" s="151"/>
      <c r="I263" s="151"/>
      <c r="J263" s="151"/>
      <c r="K263" s="151"/>
      <c r="L263" s="151"/>
      <c r="M263" s="151"/>
      <c r="N263" s="151"/>
      <c r="O263" s="152"/>
      <c r="P263" s="127" t="str">
        <f t="shared" si="68"/>
        <v>Andet</v>
      </c>
      <c r="Q263" s="146">
        <f t="shared" si="67"/>
        <v>0</v>
      </c>
      <c r="R263" s="128"/>
      <c r="S263" s="128"/>
    </row>
    <row r="264" spans="1:23" ht="15" x14ac:dyDescent="0.25">
      <c r="A264" s="44" t="s">
        <v>132</v>
      </c>
      <c r="B264" s="71">
        <f>SUM(B256+B257+B258+B259+B260-B261-B262+B263)</f>
        <v>0</v>
      </c>
      <c r="C264" s="71">
        <f>SUM(C256+C257+C258+C259+C260-C261-C262+C263)</f>
        <v>0</v>
      </c>
      <c r="D264" s="71">
        <f>SUM(D256+D257+D258+D259+D260-D261-D262+D263)</f>
        <v>0</v>
      </c>
      <c r="E264" s="71">
        <f>SUM(E256+E257+E258+E259+E260-E261-E262+E263)</f>
        <v>0</v>
      </c>
      <c r="F264" s="74">
        <f>SUM(F256:F257)</f>
        <v>0</v>
      </c>
      <c r="G264" s="150"/>
      <c r="H264" s="151"/>
      <c r="I264" s="151"/>
      <c r="J264" s="151"/>
      <c r="K264" s="151"/>
      <c r="L264" s="151"/>
      <c r="M264" s="151"/>
      <c r="N264" s="151"/>
      <c r="O264" s="152"/>
      <c r="P264" s="131" t="str">
        <f t="shared" si="68"/>
        <v>I alt uden OH</v>
      </c>
      <c r="Q264" s="146">
        <f t="shared" si="67"/>
        <v>0</v>
      </c>
      <c r="R264" s="132"/>
      <c r="S264" s="132"/>
    </row>
    <row r="265" spans="1:23" ht="15.75" thickBot="1" x14ac:dyDescent="0.3">
      <c r="A265" s="78" t="s">
        <v>4</v>
      </c>
      <c r="B265" s="76"/>
      <c r="C265" s="76"/>
      <c r="D265" s="76"/>
      <c r="E265" s="77">
        <f t="shared" si="69"/>
        <v>0</v>
      </c>
      <c r="F265" s="60"/>
      <c r="G265" s="150"/>
      <c r="H265" s="151"/>
      <c r="I265" s="151"/>
      <c r="J265" s="151"/>
      <c r="K265" s="151"/>
      <c r="L265" s="151"/>
      <c r="M265" s="151"/>
      <c r="N265" s="151"/>
      <c r="O265" s="152"/>
      <c r="P265" s="127" t="str">
        <f t="shared" si="68"/>
        <v>OH</v>
      </c>
      <c r="Q265" s="146">
        <f t="shared" si="67"/>
        <v>0</v>
      </c>
      <c r="R265" s="133"/>
      <c r="S265" s="133"/>
    </row>
    <row r="266" spans="1:23" ht="15.75" thickBot="1" x14ac:dyDescent="0.3">
      <c r="A266" s="79" t="s">
        <v>0</v>
      </c>
      <c r="B266" s="71">
        <f>SUM(B264:B265)</f>
        <v>0</v>
      </c>
      <c r="C266" s="71">
        <f>SUM(C264:C265)</f>
        <v>0</v>
      </c>
      <c r="D266" s="71">
        <f>SUM(D264:D265)</f>
        <v>0</v>
      </c>
      <c r="E266" s="71">
        <f t="shared" si="69"/>
        <v>0</v>
      </c>
      <c r="F266" s="74"/>
      <c r="G266" s="153"/>
      <c r="H266" s="154"/>
      <c r="I266" s="154"/>
      <c r="J266" s="154"/>
      <c r="K266" s="154"/>
      <c r="L266" s="154"/>
      <c r="M266" s="154"/>
      <c r="N266" s="154"/>
      <c r="O266" s="155"/>
      <c r="P266" s="134" t="str">
        <f t="shared" si="68"/>
        <v>I alt</v>
      </c>
      <c r="Q266" s="146">
        <f t="shared" si="67"/>
        <v>0</v>
      </c>
      <c r="R266" s="126" t="s">
        <v>166</v>
      </c>
      <c r="S266" s="126" t="s">
        <v>161</v>
      </c>
      <c r="T266" s="141" t="s">
        <v>167</v>
      </c>
    </row>
    <row r="267" spans="1:23" ht="15" x14ac:dyDescent="0.25">
      <c r="A267" s="85" t="s">
        <v>22</v>
      </c>
      <c r="B267" s="86" t="e">
        <f>(B265/B264)*100</f>
        <v>#DIV/0!</v>
      </c>
      <c r="C267" s="86" t="e">
        <f>(C265/C264)*100</f>
        <v>#DIV/0!</v>
      </c>
      <c r="D267" s="87" t="s">
        <v>142</v>
      </c>
      <c r="E267" s="83" t="e">
        <f>(B266/E266)*100</f>
        <v>#DIV/0!</v>
      </c>
      <c r="G267" s="9"/>
      <c r="H267" s="9"/>
      <c r="I267" s="9"/>
      <c r="J267" s="9"/>
      <c r="K267" s="9"/>
      <c r="L267" s="9"/>
      <c r="M267" s="9"/>
      <c r="N267" s="9"/>
      <c r="O267" s="9"/>
      <c r="Q267" s="127" t="str">
        <f>A267</f>
        <v>%sats off. Virk.</v>
      </c>
      <c r="R267" s="135">
        <f t="shared" ref="R267:T267" si="70">IFERROR((B265/B264)*100,0)</f>
        <v>0</v>
      </c>
      <c r="S267" s="135">
        <f t="shared" si="70"/>
        <v>0</v>
      </c>
      <c r="T267" s="135">
        <f t="shared" si="70"/>
        <v>0</v>
      </c>
    </row>
    <row r="268" spans="1:23" ht="15" x14ac:dyDescent="0.25">
      <c r="A268" s="85" t="s">
        <v>23</v>
      </c>
      <c r="B268" s="86" t="e">
        <f>(B265/(B256+B257)*100)</f>
        <v>#DIV/0!</v>
      </c>
      <c r="C268" s="86" t="e">
        <f>(C265/(C256+C257)*100)</f>
        <v>#DIV/0!</v>
      </c>
      <c r="D268" s="84" t="e">
        <f>(D265/(D256+D257)*100)</f>
        <v>#DIV/0!</v>
      </c>
      <c r="E268" s="93" t="e">
        <f>(E265/(E256+E257)*100)</f>
        <v>#DIV/0!</v>
      </c>
      <c r="Q268" s="127" t="str">
        <f>A268</f>
        <v>%sat privat Virk.</v>
      </c>
      <c r="R268" s="135">
        <f>IFERROR(B265/(B257+B256)*100,0)</f>
        <v>0</v>
      </c>
      <c r="S268" s="135">
        <f t="shared" ref="S268:T268" si="71">IFERROR(C265/(C257+C256)*100,0)</f>
        <v>0</v>
      </c>
      <c r="T268" s="135">
        <f t="shared" si="71"/>
        <v>0</v>
      </c>
    </row>
    <row r="269" spans="1:23" x14ac:dyDescent="0.2">
      <c r="Q269" t="s">
        <v>163</v>
      </c>
      <c r="R269" s="136" t="e">
        <f>E266/E$16*100</f>
        <v>#DIV/0!</v>
      </c>
      <c r="S269" s="137"/>
      <c r="T269" s="121"/>
      <c r="U269" s="138" t="e">
        <f>R269</f>
        <v>#DIV/0!</v>
      </c>
      <c r="W269" s="138"/>
    </row>
    <row r="270" spans="1:23" ht="15" x14ac:dyDescent="0.25">
      <c r="A270" s="65" t="s">
        <v>140</v>
      </c>
      <c r="B270" s="1"/>
      <c r="C270" s="66"/>
      <c r="D270" s="67" t="s">
        <v>144</v>
      </c>
      <c r="E270" s="1"/>
    </row>
    <row r="271" spans="1:23" ht="15" x14ac:dyDescent="0.25">
      <c r="A271" s="67" t="s">
        <v>141</v>
      </c>
      <c r="B271" s="68"/>
      <c r="C271" s="67"/>
      <c r="D271" s="67" t="s">
        <v>143</v>
      </c>
      <c r="E271" s="1"/>
    </row>
    <row r="272" spans="1:23" ht="15" x14ac:dyDescent="0.25">
      <c r="A272" s="65"/>
      <c r="B272" s="67"/>
      <c r="C272" s="67"/>
      <c r="D272" s="67"/>
      <c r="E272" s="69"/>
    </row>
    <row r="273" spans="1:23" ht="15.75" thickBot="1" x14ac:dyDescent="0.3">
      <c r="A273" s="92"/>
      <c r="B273" s="51" t="s">
        <v>146</v>
      </c>
      <c r="C273" s="51" t="s">
        <v>6</v>
      </c>
      <c r="D273" s="51" t="s">
        <v>7</v>
      </c>
      <c r="E273" s="51" t="s">
        <v>0</v>
      </c>
      <c r="F273" s="52" t="s">
        <v>24</v>
      </c>
      <c r="G273" s="9"/>
      <c r="H273" s="9"/>
      <c r="I273" s="9"/>
      <c r="J273" s="9"/>
      <c r="K273" s="9"/>
      <c r="L273" s="9"/>
      <c r="M273" s="9"/>
      <c r="N273" s="9"/>
      <c r="O273" s="9"/>
      <c r="P273" s="124"/>
      <c r="Q273" s="126" t="s">
        <v>165</v>
      </c>
      <c r="R273" s="126" t="s">
        <v>162</v>
      </c>
      <c r="S273" s="126"/>
      <c r="V273" s="126"/>
    </row>
    <row r="274" spans="1:23" ht="15" x14ac:dyDescent="0.25">
      <c r="A274" s="10" t="s">
        <v>1</v>
      </c>
      <c r="B274" s="70"/>
      <c r="C274" s="70"/>
      <c r="D274" s="70"/>
      <c r="E274" s="118">
        <f>SUM(B274:D274)</f>
        <v>0</v>
      </c>
      <c r="F274" s="72"/>
      <c r="G274" s="147"/>
      <c r="H274" s="148"/>
      <c r="I274" s="148"/>
      <c r="J274" s="148"/>
      <c r="K274" s="148"/>
      <c r="L274" s="148"/>
      <c r="M274" s="148"/>
      <c r="N274" s="148"/>
      <c r="O274" s="149"/>
      <c r="P274" s="127" t="str">
        <f>A274</f>
        <v>VIP</v>
      </c>
      <c r="Q274" s="146">
        <f t="shared" ref="Q274:Q284" si="72">IFERROR(B274*100/E274,0)</f>
        <v>0</v>
      </c>
      <c r="R274" s="129">
        <f>IFERROR(E274/F274,0)</f>
        <v>0</v>
      </c>
      <c r="S274" s="128"/>
    </row>
    <row r="275" spans="1:23" ht="15" x14ac:dyDescent="0.25">
      <c r="A275" s="10" t="s">
        <v>2</v>
      </c>
      <c r="B275" s="70"/>
      <c r="C275" s="70"/>
      <c r="D275" s="70"/>
      <c r="E275" s="118">
        <f>SUM(B275:D275)</f>
        <v>0</v>
      </c>
      <c r="F275" s="73"/>
      <c r="G275" s="150"/>
      <c r="H275" s="151"/>
      <c r="I275" s="151"/>
      <c r="J275" s="151"/>
      <c r="K275" s="151"/>
      <c r="L275" s="151"/>
      <c r="M275" s="151"/>
      <c r="N275" s="151"/>
      <c r="O275" s="152"/>
      <c r="P275" s="127" t="str">
        <f t="shared" ref="P275:P284" si="73">A275</f>
        <v>TAP</v>
      </c>
      <c r="Q275" s="146">
        <f t="shared" si="72"/>
        <v>0</v>
      </c>
      <c r="R275" s="129">
        <f>IFERROR(E275/F275,0)</f>
        <v>0</v>
      </c>
      <c r="S275" s="128"/>
    </row>
    <row r="276" spans="1:23" ht="15" x14ac:dyDescent="0.25">
      <c r="A276" s="10" t="s">
        <v>10</v>
      </c>
      <c r="B276" s="70"/>
      <c r="C276" s="70"/>
      <c r="D276" s="70"/>
      <c r="E276" s="118">
        <f>SUM(B276:D276)</f>
        <v>0</v>
      </c>
      <c r="F276" s="74"/>
      <c r="G276" s="150"/>
      <c r="H276" s="151"/>
      <c r="I276" s="151"/>
      <c r="J276" s="151"/>
      <c r="K276" s="151"/>
      <c r="L276" s="151"/>
      <c r="M276" s="151"/>
      <c r="N276" s="151"/>
      <c r="O276" s="152"/>
      <c r="P276" s="127" t="str">
        <f t="shared" si="73"/>
        <v>Ekstern bistand</v>
      </c>
      <c r="Q276" s="146">
        <f t="shared" si="72"/>
        <v>0</v>
      </c>
      <c r="R276" s="128"/>
      <c r="S276" s="128"/>
    </row>
    <row r="277" spans="1:23" ht="15" x14ac:dyDescent="0.25">
      <c r="A277" s="10" t="s">
        <v>9</v>
      </c>
      <c r="B277" s="70"/>
      <c r="C277" s="70"/>
      <c r="D277" s="70"/>
      <c r="E277" s="118">
        <f>SUM(B277:D277)</f>
        <v>0</v>
      </c>
      <c r="F277" s="74"/>
      <c r="G277" s="150"/>
      <c r="H277" s="151"/>
      <c r="I277" s="151"/>
      <c r="J277" s="151"/>
      <c r="K277" s="151"/>
      <c r="L277" s="151"/>
      <c r="M277" s="151"/>
      <c r="N277" s="151"/>
      <c r="O277" s="152"/>
      <c r="P277" s="127" t="str">
        <f t="shared" si="73"/>
        <v>Øvrige aktiviteter</v>
      </c>
      <c r="Q277" s="146">
        <f t="shared" si="72"/>
        <v>0</v>
      </c>
      <c r="R277" s="128"/>
      <c r="S277" s="128"/>
    </row>
    <row r="278" spans="1:23" ht="15" x14ac:dyDescent="0.25">
      <c r="A278" s="10" t="s">
        <v>8</v>
      </c>
      <c r="B278" s="70"/>
      <c r="C278" s="70"/>
      <c r="D278" s="70"/>
      <c r="E278" s="118">
        <f>SUM(B278:D278)</f>
        <v>0</v>
      </c>
      <c r="F278" s="74"/>
      <c r="G278" s="150"/>
      <c r="H278" s="151"/>
      <c r="I278" s="151"/>
      <c r="J278" s="151"/>
      <c r="K278" s="151"/>
      <c r="L278" s="151"/>
      <c r="M278" s="151"/>
      <c r="N278" s="151"/>
      <c r="O278" s="152"/>
      <c r="P278" s="145" t="str">
        <f t="shared" si="73"/>
        <v>Apperatur/udstyr</v>
      </c>
      <c r="Q278" s="146">
        <f t="shared" si="72"/>
        <v>0</v>
      </c>
      <c r="R278" s="128"/>
      <c r="S278" s="128"/>
    </row>
    <row r="279" spans="1:23" ht="15" x14ac:dyDescent="0.25">
      <c r="A279" s="10" t="s">
        <v>5</v>
      </c>
      <c r="B279" s="75"/>
      <c r="C279" s="75"/>
      <c r="D279" s="75"/>
      <c r="E279" s="118">
        <f t="shared" ref="E279:E284" si="74">SUM(B279:D279)</f>
        <v>0</v>
      </c>
      <c r="F279" s="74"/>
      <c r="G279" s="150"/>
      <c r="H279" s="151"/>
      <c r="I279" s="151"/>
      <c r="J279" s="151"/>
      <c r="K279" s="151"/>
      <c r="L279" s="151"/>
      <c r="M279" s="151"/>
      <c r="N279" s="151"/>
      <c r="O279" s="152"/>
      <c r="P279" s="145" t="str">
        <f t="shared" si="73"/>
        <v>Scrap-værdi</v>
      </c>
      <c r="Q279" s="146">
        <f t="shared" si="72"/>
        <v>0</v>
      </c>
      <c r="R279" s="128"/>
      <c r="S279" s="128"/>
    </row>
    <row r="280" spans="1:23" ht="15" x14ac:dyDescent="0.25">
      <c r="A280" s="10" t="s">
        <v>25</v>
      </c>
      <c r="B280" s="75"/>
      <c r="C280" s="75"/>
      <c r="D280" s="75"/>
      <c r="E280" s="118">
        <f t="shared" si="74"/>
        <v>0</v>
      </c>
      <c r="F280" s="74"/>
      <c r="G280" s="150"/>
      <c r="H280" s="151"/>
      <c r="I280" s="151"/>
      <c r="J280" s="151"/>
      <c r="K280" s="151"/>
      <c r="L280" s="151"/>
      <c r="M280" s="151"/>
      <c r="N280" s="151"/>
      <c r="O280" s="152"/>
      <c r="P280" s="127" t="str">
        <f t="shared" si="73"/>
        <v>Evt. indtægter</v>
      </c>
      <c r="Q280" s="146">
        <f t="shared" si="72"/>
        <v>0</v>
      </c>
      <c r="R280" s="128"/>
      <c r="S280" s="128"/>
    </row>
    <row r="281" spans="1:23" ht="15.75" thickBot="1" x14ac:dyDescent="0.3">
      <c r="A281" s="50" t="s">
        <v>3</v>
      </c>
      <c r="B281" s="76"/>
      <c r="C281" s="76"/>
      <c r="D281" s="76"/>
      <c r="E281" s="119">
        <f t="shared" si="74"/>
        <v>0</v>
      </c>
      <c r="F281" s="60"/>
      <c r="G281" s="150"/>
      <c r="H281" s="151"/>
      <c r="I281" s="151"/>
      <c r="J281" s="151"/>
      <c r="K281" s="151"/>
      <c r="L281" s="151"/>
      <c r="M281" s="151"/>
      <c r="N281" s="151"/>
      <c r="O281" s="152"/>
      <c r="P281" s="127" t="str">
        <f t="shared" si="73"/>
        <v>Andet</v>
      </c>
      <c r="Q281" s="146">
        <f t="shared" si="72"/>
        <v>0</v>
      </c>
      <c r="R281" s="128"/>
      <c r="S281" s="128"/>
    </row>
    <row r="282" spans="1:23" ht="15" x14ac:dyDescent="0.25">
      <c r="A282" s="44" t="s">
        <v>132</v>
      </c>
      <c r="B282" s="71">
        <f>SUM(B274+B275+B276+B277+B278-B279-B280+B281)</f>
        <v>0</v>
      </c>
      <c r="C282" s="71">
        <f>SUM(C274+C275+C276+C277+C278-C279-C280+C281)</f>
        <v>0</v>
      </c>
      <c r="D282" s="71">
        <f>SUM(D274+D275+D276+D277+D278-D279-D280+D281)</f>
        <v>0</v>
      </c>
      <c r="E282" s="71">
        <f>SUM(E274+E275+E276+E277+E278-E279-E280+E281)</f>
        <v>0</v>
      </c>
      <c r="F282" s="74">
        <f>SUM(F274:F275)</f>
        <v>0</v>
      </c>
      <c r="G282" s="150"/>
      <c r="H282" s="151"/>
      <c r="I282" s="151"/>
      <c r="J282" s="151"/>
      <c r="K282" s="151"/>
      <c r="L282" s="151"/>
      <c r="M282" s="151"/>
      <c r="N282" s="151"/>
      <c r="O282" s="152"/>
      <c r="P282" s="131" t="str">
        <f t="shared" si="73"/>
        <v>I alt uden OH</v>
      </c>
      <c r="Q282" s="146">
        <f t="shared" si="72"/>
        <v>0</v>
      </c>
      <c r="R282" s="132"/>
      <c r="S282" s="132"/>
    </row>
    <row r="283" spans="1:23" ht="15.75" thickBot="1" x14ac:dyDescent="0.3">
      <c r="A283" s="78" t="s">
        <v>4</v>
      </c>
      <c r="B283" s="76"/>
      <c r="C283" s="76"/>
      <c r="D283" s="76"/>
      <c r="E283" s="77">
        <f t="shared" si="74"/>
        <v>0</v>
      </c>
      <c r="F283" s="60"/>
      <c r="G283" s="150"/>
      <c r="H283" s="151"/>
      <c r="I283" s="151"/>
      <c r="J283" s="151"/>
      <c r="K283" s="151"/>
      <c r="L283" s="151"/>
      <c r="M283" s="151"/>
      <c r="N283" s="151"/>
      <c r="O283" s="152"/>
      <c r="P283" s="127" t="str">
        <f t="shared" si="73"/>
        <v>OH</v>
      </c>
      <c r="Q283" s="146">
        <f t="shared" si="72"/>
        <v>0</v>
      </c>
      <c r="R283" s="133"/>
      <c r="S283" s="133"/>
    </row>
    <row r="284" spans="1:23" ht="15.75" thickBot="1" x14ac:dyDescent="0.3">
      <c r="A284" s="79" t="s">
        <v>0</v>
      </c>
      <c r="B284" s="71">
        <f>SUM(B282:B283)</f>
        <v>0</v>
      </c>
      <c r="C284" s="71">
        <f>SUM(C282:C283)</f>
        <v>0</v>
      </c>
      <c r="D284" s="71">
        <f>SUM(D282:D283)</f>
        <v>0</v>
      </c>
      <c r="E284" s="71">
        <f t="shared" si="74"/>
        <v>0</v>
      </c>
      <c r="F284" s="74"/>
      <c r="G284" s="153"/>
      <c r="H284" s="154"/>
      <c r="I284" s="154"/>
      <c r="J284" s="154"/>
      <c r="K284" s="154"/>
      <c r="L284" s="154"/>
      <c r="M284" s="154"/>
      <c r="N284" s="154"/>
      <c r="O284" s="155"/>
      <c r="P284" s="134" t="str">
        <f t="shared" si="73"/>
        <v>I alt</v>
      </c>
      <c r="Q284" s="146">
        <f t="shared" si="72"/>
        <v>0</v>
      </c>
      <c r="R284" s="126" t="s">
        <v>166</v>
      </c>
      <c r="S284" s="126" t="s">
        <v>161</v>
      </c>
      <c r="T284" s="141" t="s">
        <v>167</v>
      </c>
    </row>
    <row r="285" spans="1:23" ht="15" x14ac:dyDescent="0.25">
      <c r="A285" s="85" t="s">
        <v>22</v>
      </c>
      <c r="B285" s="86" t="e">
        <f>(B283/B282)*100</f>
        <v>#DIV/0!</v>
      </c>
      <c r="C285" s="86" t="e">
        <f>(C283/C282)*100</f>
        <v>#DIV/0!</v>
      </c>
      <c r="D285" s="87" t="s">
        <v>142</v>
      </c>
      <c r="E285" s="83" t="e">
        <f>(B284/E284)*100</f>
        <v>#DIV/0!</v>
      </c>
      <c r="G285" s="9"/>
      <c r="H285" s="9"/>
      <c r="I285" s="9"/>
      <c r="J285" s="9"/>
      <c r="K285" s="9"/>
      <c r="L285" s="9"/>
      <c r="M285" s="9"/>
      <c r="N285" s="9"/>
      <c r="O285" s="9"/>
      <c r="Q285" s="127" t="str">
        <f>A285</f>
        <v>%sats off. Virk.</v>
      </c>
      <c r="R285" s="135">
        <f t="shared" ref="R285:T285" si="75">IFERROR((B283/B282)*100,0)</f>
        <v>0</v>
      </c>
      <c r="S285" s="135">
        <f t="shared" si="75"/>
        <v>0</v>
      </c>
      <c r="T285" s="135">
        <f t="shared" si="75"/>
        <v>0</v>
      </c>
    </row>
    <row r="286" spans="1:23" ht="15" x14ac:dyDescent="0.25">
      <c r="A286" s="85" t="s">
        <v>23</v>
      </c>
      <c r="B286" s="86" t="e">
        <f>(B283/(B274+B275)*100)</f>
        <v>#DIV/0!</v>
      </c>
      <c r="C286" s="86" t="e">
        <f>(C283/(C274+C275)*100)</f>
        <v>#DIV/0!</v>
      </c>
      <c r="D286" s="84" t="e">
        <f>(D283/(D274+D275)*100)</f>
        <v>#DIV/0!</v>
      </c>
      <c r="E286" s="93" t="e">
        <f>(E283/(E274+E275)*100)</f>
        <v>#DIV/0!</v>
      </c>
      <c r="Q286" s="127" t="str">
        <f>A286</f>
        <v>%sat privat Virk.</v>
      </c>
      <c r="R286" s="135">
        <f>IFERROR(B283/(B275+B274)*100,0)</f>
        <v>0</v>
      </c>
      <c r="S286" s="135">
        <f t="shared" ref="S286:T286" si="76">IFERROR(C283/(C275+C274)*100,0)</f>
        <v>0</v>
      </c>
      <c r="T286" s="135">
        <f t="shared" si="76"/>
        <v>0</v>
      </c>
    </row>
    <row r="287" spans="1:23" x14ac:dyDescent="0.2">
      <c r="Q287" t="s">
        <v>163</v>
      </c>
      <c r="R287" s="136" t="e">
        <f>E284/E$16*100</f>
        <v>#DIV/0!</v>
      </c>
      <c r="S287" s="137"/>
      <c r="T287" s="121"/>
      <c r="U287" s="138" t="e">
        <f>R287</f>
        <v>#DIV/0!</v>
      </c>
      <c r="W287" s="138"/>
    </row>
    <row r="288" spans="1:23" ht="15" x14ac:dyDescent="0.25">
      <c r="A288" s="65" t="s">
        <v>140</v>
      </c>
      <c r="B288" s="1"/>
      <c r="C288" s="66"/>
      <c r="D288" s="67" t="s">
        <v>144</v>
      </c>
      <c r="E288" s="1"/>
    </row>
    <row r="289" spans="1:22" ht="15" x14ac:dyDescent="0.25">
      <c r="A289" s="67" t="s">
        <v>141</v>
      </c>
      <c r="B289" s="68"/>
      <c r="C289" s="67"/>
      <c r="D289" s="67" t="s">
        <v>143</v>
      </c>
      <c r="E289" s="1"/>
    </row>
    <row r="290" spans="1:22" ht="15" x14ac:dyDescent="0.25">
      <c r="A290" s="65"/>
      <c r="B290" s="67"/>
      <c r="C290" s="67"/>
      <c r="D290" s="67"/>
      <c r="E290" s="69"/>
    </row>
    <row r="291" spans="1:22" ht="15.75" thickBot="1" x14ac:dyDescent="0.3">
      <c r="A291" s="92"/>
      <c r="B291" s="51" t="s">
        <v>146</v>
      </c>
      <c r="C291" s="51" t="s">
        <v>6</v>
      </c>
      <c r="D291" s="51" t="s">
        <v>7</v>
      </c>
      <c r="E291" s="51" t="s">
        <v>0</v>
      </c>
      <c r="F291" s="52" t="s">
        <v>24</v>
      </c>
      <c r="G291" s="9"/>
      <c r="H291" s="9"/>
      <c r="I291" s="9"/>
      <c r="J291" s="9"/>
      <c r="K291" s="9"/>
      <c r="L291" s="9"/>
      <c r="M291" s="9"/>
      <c r="N291" s="9"/>
      <c r="O291" s="9"/>
      <c r="P291" s="124"/>
      <c r="Q291" s="126" t="s">
        <v>165</v>
      </c>
      <c r="R291" s="126" t="s">
        <v>162</v>
      </c>
      <c r="S291" s="126"/>
      <c r="V291" s="126"/>
    </row>
    <row r="292" spans="1:22" ht="15" x14ac:dyDescent="0.25">
      <c r="A292" s="10" t="s">
        <v>1</v>
      </c>
      <c r="B292" s="70"/>
      <c r="C292" s="70"/>
      <c r="D292" s="70"/>
      <c r="E292" s="118">
        <f>SUM(B292:D292)</f>
        <v>0</v>
      </c>
      <c r="F292" s="72"/>
      <c r="G292" s="147"/>
      <c r="H292" s="148"/>
      <c r="I292" s="148"/>
      <c r="J292" s="148"/>
      <c r="K292" s="148"/>
      <c r="L292" s="148"/>
      <c r="M292" s="148"/>
      <c r="N292" s="148"/>
      <c r="O292" s="149"/>
      <c r="P292" s="127" t="str">
        <f>A292</f>
        <v>VIP</v>
      </c>
      <c r="Q292" s="146">
        <f t="shared" ref="Q292:Q302" si="77">IFERROR(B292*100/E292,0)</f>
        <v>0</v>
      </c>
      <c r="R292" s="129">
        <f>IFERROR(E292/F292,0)</f>
        <v>0</v>
      </c>
      <c r="S292" s="128"/>
    </row>
    <row r="293" spans="1:22" ht="15" x14ac:dyDescent="0.25">
      <c r="A293" s="10" t="s">
        <v>2</v>
      </c>
      <c r="B293" s="70"/>
      <c r="C293" s="70"/>
      <c r="D293" s="70"/>
      <c r="E293" s="118">
        <f>SUM(B293:D293)</f>
        <v>0</v>
      </c>
      <c r="F293" s="73"/>
      <c r="G293" s="150"/>
      <c r="H293" s="151"/>
      <c r="I293" s="151"/>
      <c r="J293" s="151"/>
      <c r="K293" s="151"/>
      <c r="L293" s="151"/>
      <c r="M293" s="151"/>
      <c r="N293" s="151"/>
      <c r="O293" s="152"/>
      <c r="P293" s="127" t="str">
        <f t="shared" ref="P293:P302" si="78">A293</f>
        <v>TAP</v>
      </c>
      <c r="Q293" s="146">
        <f t="shared" si="77"/>
        <v>0</v>
      </c>
      <c r="R293" s="129">
        <f>IFERROR(E293/F293,0)</f>
        <v>0</v>
      </c>
      <c r="S293" s="128"/>
    </row>
    <row r="294" spans="1:22" ht="15" x14ac:dyDescent="0.25">
      <c r="A294" s="10" t="s">
        <v>10</v>
      </c>
      <c r="B294" s="70"/>
      <c r="C294" s="70"/>
      <c r="D294" s="70"/>
      <c r="E294" s="118">
        <f>SUM(B294:D294)</f>
        <v>0</v>
      </c>
      <c r="F294" s="74"/>
      <c r="G294" s="150"/>
      <c r="H294" s="151"/>
      <c r="I294" s="151"/>
      <c r="J294" s="151"/>
      <c r="K294" s="151"/>
      <c r="L294" s="151"/>
      <c r="M294" s="151"/>
      <c r="N294" s="151"/>
      <c r="O294" s="152"/>
      <c r="P294" s="127" t="str">
        <f t="shared" si="78"/>
        <v>Ekstern bistand</v>
      </c>
      <c r="Q294" s="146">
        <f t="shared" si="77"/>
        <v>0</v>
      </c>
      <c r="R294" s="128"/>
      <c r="S294" s="128"/>
    </row>
    <row r="295" spans="1:22" ht="15" x14ac:dyDescent="0.25">
      <c r="A295" s="10" t="s">
        <v>9</v>
      </c>
      <c r="B295" s="70"/>
      <c r="C295" s="70"/>
      <c r="D295" s="70"/>
      <c r="E295" s="118">
        <f>SUM(B295:D295)</f>
        <v>0</v>
      </c>
      <c r="F295" s="74"/>
      <c r="G295" s="150"/>
      <c r="H295" s="151"/>
      <c r="I295" s="151"/>
      <c r="J295" s="151"/>
      <c r="K295" s="151"/>
      <c r="L295" s="151"/>
      <c r="M295" s="151"/>
      <c r="N295" s="151"/>
      <c r="O295" s="152"/>
      <c r="P295" s="127" t="str">
        <f t="shared" si="78"/>
        <v>Øvrige aktiviteter</v>
      </c>
      <c r="Q295" s="146">
        <f t="shared" si="77"/>
        <v>0</v>
      </c>
      <c r="R295" s="128"/>
      <c r="S295" s="128"/>
    </row>
    <row r="296" spans="1:22" ht="15" x14ac:dyDescent="0.25">
      <c r="A296" s="10" t="s">
        <v>8</v>
      </c>
      <c r="B296" s="70"/>
      <c r="C296" s="70"/>
      <c r="D296" s="70"/>
      <c r="E296" s="118">
        <f>SUM(B296:D296)</f>
        <v>0</v>
      </c>
      <c r="F296" s="74"/>
      <c r="G296" s="150"/>
      <c r="H296" s="151"/>
      <c r="I296" s="151"/>
      <c r="J296" s="151"/>
      <c r="K296" s="151"/>
      <c r="L296" s="151"/>
      <c r="M296" s="151"/>
      <c r="N296" s="151"/>
      <c r="O296" s="152"/>
      <c r="P296" s="145" t="str">
        <f t="shared" si="78"/>
        <v>Apperatur/udstyr</v>
      </c>
      <c r="Q296" s="146">
        <f t="shared" si="77"/>
        <v>0</v>
      </c>
      <c r="R296" s="128"/>
      <c r="S296" s="128"/>
    </row>
    <row r="297" spans="1:22" ht="15" x14ac:dyDescent="0.25">
      <c r="A297" s="10" t="s">
        <v>5</v>
      </c>
      <c r="B297" s="75"/>
      <c r="C297" s="75"/>
      <c r="D297" s="75"/>
      <c r="E297" s="118">
        <f t="shared" ref="E297:E302" si="79">SUM(B297:D297)</f>
        <v>0</v>
      </c>
      <c r="F297" s="74"/>
      <c r="G297" s="150"/>
      <c r="H297" s="151"/>
      <c r="I297" s="151"/>
      <c r="J297" s="151"/>
      <c r="K297" s="151"/>
      <c r="L297" s="151"/>
      <c r="M297" s="151"/>
      <c r="N297" s="151"/>
      <c r="O297" s="152"/>
      <c r="P297" s="145" t="str">
        <f t="shared" si="78"/>
        <v>Scrap-værdi</v>
      </c>
      <c r="Q297" s="146">
        <f t="shared" si="77"/>
        <v>0</v>
      </c>
      <c r="R297" s="128"/>
      <c r="S297" s="128"/>
    </row>
    <row r="298" spans="1:22" ht="15" x14ac:dyDescent="0.25">
      <c r="A298" s="10" t="s">
        <v>25</v>
      </c>
      <c r="B298" s="75"/>
      <c r="C298" s="75"/>
      <c r="D298" s="75"/>
      <c r="E298" s="118">
        <f t="shared" si="79"/>
        <v>0</v>
      </c>
      <c r="F298" s="74"/>
      <c r="G298" s="150"/>
      <c r="H298" s="151"/>
      <c r="I298" s="151"/>
      <c r="J298" s="151"/>
      <c r="K298" s="151"/>
      <c r="L298" s="151"/>
      <c r="M298" s="151"/>
      <c r="N298" s="151"/>
      <c r="O298" s="152"/>
      <c r="P298" s="127" t="str">
        <f t="shared" si="78"/>
        <v>Evt. indtægter</v>
      </c>
      <c r="Q298" s="146">
        <f t="shared" si="77"/>
        <v>0</v>
      </c>
      <c r="R298" s="128"/>
      <c r="S298" s="128"/>
    </row>
    <row r="299" spans="1:22" ht="15.75" thickBot="1" x14ac:dyDescent="0.3">
      <c r="A299" s="50" t="s">
        <v>3</v>
      </c>
      <c r="B299" s="76"/>
      <c r="C299" s="76"/>
      <c r="D299" s="76"/>
      <c r="E299" s="119">
        <f t="shared" si="79"/>
        <v>0</v>
      </c>
      <c r="F299" s="60"/>
      <c r="G299" s="150"/>
      <c r="H299" s="151"/>
      <c r="I299" s="151"/>
      <c r="J299" s="151"/>
      <c r="K299" s="151"/>
      <c r="L299" s="151"/>
      <c r="M299" s="151"/>
      <c r="N299" s="151"/>
      <c r="O299" s="152"/>
      <c r="P299" s="127" t="str">
        <f t="shared" si="78"/>
        <v>Andet</v>
      </c>
      <c r="Q299" s="146">
        <f t="shared" si="77"/>
        <v>0</v>
      </c>
      <c r="R299" s="128"/>
      <c r="S299" s="128"/>
    </row>
    <row r="300" spans="1:22" ht="15" x14ac:dyDescent="0.25">
      <c r="A300" s="44" t="s">
        <v>132</v>
      </c>
      <c r="B300" s="71">
        <f>SUM(B292+B293+B294+B295+B296-B297-B298+B299)</f>
        <v>0</v>
      </c>
      <c r="C300" s="71">
        <f>SUM(C292+C293+C294+C295+C296-C297-C298+C299)</f>
        <v>0</v>
      </c>
      <c r="D300" s="71">
        <f>SUM(D292+D293+D294+D295+D296-D297-D298+D299)</f>
        <v>0</v>
      </c>
      <c r="E300" s="71">
        <f>SUM(E292+E293+E294+E295+E296-E297-E298+E299)</f>
        <v>0</v>
      </c>
      <c r="F300" s="74">
        <f>SUM(F292:F293)</f>
        <v>0</v>
      </c>
      <c r="G300" s="150"/>
      <c r="H300" s="151"/>
      <c r="I300" s="151"/>
      <c r="J300" s="151"/>
      <c r="K300" s="151"/>
      <c r="L300" s="151"/>
      <c r="M300" s="151"/>
      <c r="N300" s="151"/>
      <c r="O300" s="152"/>
      <c r="P300" s="131" t="str">
        <f t="shared" si="78"/>
        <v>I alt uden OH</v>
      </c>
      <c r="Q300" s="146">
        <f t="shared" si="77"/>
        <v>0</v>
      </c>
      <c r="R300" s="132"/>
      <c r="S300" s="132"/>
    </row>
    <row r="301" spans="1:22" ht="15.75" thickBot="1" x14ac:dyDescent="0.3">
      <c r="A301" s="78" t="s">
        <v>4</v>
      </c>
      <c r="B301" s="76"/>
      <c r="C301" s="76"/>
      <c r="D301" s="76"/>
      <c r="E301" s="77">
        <f t="shared" si="79"/>
        <v>0</v>
      </c>
      <c r="F301" s="60"/>
      <c r="G301" s="150"/>
      <c r="H301" s="151"/>
      <c r="I301" s="151"/>
      <c r="J301" s="151"/>
      <c r="K301" s="151"/>
      <c r="L301" s="151"/>
      <c r="M301" s="151"/>
      <c r="N301" s="151"/>
      <c r="O301" s="152"/>
      <c r="P301" s="127" t="str">
        <f t="shared" si="78"/>
        <v>OH</v>
      </c>
      <c r="Q301" s="146">
        <f t="shared" si="77"/>
        <v>0</v>
      </c>
      <c r="R301" s="133"/>
      <c r="S301" s="133"/>
    </row>
    <row r="302" spans="1:22" ht="15.75" thickBot="1" x14ac:dyDescent="0.3">
      <c r="A302" s="79" t="s">
        <v>0</v>
      </c>
      <c r="B302" s="71">
        <f>SUM(B300:B301)</f>
        <v>0</v>
      </c>
      <c r="C302" s="71">
        <f>SUM(C300:C301)</f>
        <v>0</v>
      </c>
      <c r="D302" s="71">
        <f>SUM(D300:D301)</f>
        <v>0</v>
      </c>
      <c r="E302" s="71">
        <f t="shared" si="79"/>
        <v>0</v>
      </c>
      <c r="F302" s="74"/>
      <c r="G302" s="153"/>
      <c r="H302" s="154"/>
      <c r="I302" s="154"/>
      <c r="J302" s="154"/>
      <c r="K302" s="154"/>
      <c r="L302" s="154"/>
      <c r="M302" s="154"/>
      <c r="N302" s="154"/>
      <c r="O302" s="155"/>
      <c r="P302" s="134" t="str">
        <f t="shared" si="78"/>
        <v>I alt</v>
      </c>
      <c r="Q302" s="146">
        <f t="shared" si="77"/>
        <v>0</v>
      </c>
      <c r="R302" s="126" t="s">
        <v>166</v>
      </c>
      <c r="S302" s="126" t="s">
        <v>161</v>
      </c>
      <c r="T302" s="141" t="s">
        <v>167</v>
      </c>
    </row>
    <row r="303" spans="1:22" ht="15" x14ac:dyDescent="0.25">
      <c r="A303" s="85" t="s">
        <v>22</v>
      </c>
      <c r="B303" s="86" t="e">
        <f>(B301/B300)*100</f>
        <v>#DIV/0!</v>
      </c>
      <c r="C303" s="86" t="e">
        <f>(C301/C300)*100</f>
        <v>#DIV/0!</v>
      </c>
      <c r="D303" s="87" t="s">
        <v>142</v>
      </c>
      <c r="E303" s="83" t="e">
        <f>(B302/E302)*100</f>
        <v>#DIV/0!</v>
      </c>
      <c r="G303" s="9"/>
      <c r="H303" s="9"/>
      <c r="I303" s="9"/>
      <c r="J303" s="9"/>
      <c r="K303" s="9"/>
      <c r="L303" s="9"/>
      <c r="M303" s="9"/>
      <c r="N303" s="9"/>
      <c r="O303" s="9"/>
      <c r="Q303" s="127" t="str">
        <f>A303</f>
        <v>%sats off. Virk.</v>
      </c>
      <c r="R303" s="135">
        <f t="shared" ref="R303:T303" si="80">IFERROR((B301/B300)*100,0)</f>
        <v>0</v>
      </c>
      <c r="S303" s="135">
        <f t="shared" si="80"/>
        <v>0</v>
      </c>
      <c r="T303" s="135">
        <f t="shared" si="80"/>
        <v>0</v>
      </c>
    </row>
    <row r="304" spans="1:22" ht="15" x14ac:dyDescent="0.25">
      <c r="A304" s="85" t="s">
        <v>23</v>
      </c>
      <c r="B304" s="86" t="e">
        <f>(B301/(B292+B293)*100)</f>
        <v>#DIV/0!</v>
      </c>
      <c r="C304" s="86" t="e">
        <f>(C301/(C292+C293)*100)</f>
        <v>#DIV/0!</v>
      </c>
      <c r="D304" s="84" t="e">
        <f>(D301/(D292+D293)*100)</f>
        <v>#DIV/0!</v>
      </c>
      <c r="E304" s="93" t="e">
        <f>(E301/(E292+E293)*100)</f>
        <v>#DIV/0!</v>
      </c>
      <c r="Q304" s="127" t="str">
        <f>A304</f>
        <v>%sat privat Virk.</v>
      </c>
      <c r="R304" s="135">
        <f>IFERROR(B301/(B293+B292)*100,0)</f>
        <v>0</v>
      </c>
      <c r="S304" s="135">
        <f t="shared" ref="S304:T304" si="81">IFERROR(C301/(C293+C292)*100,0)</f>
        <v>0</v>
      </c>
      <c r="T304" s="135">
        <f t="shared" si="81"/>
        <v>0</v>
      </c>
    </row>
    <row r="305" spans="1:23" ht="15" x14ac:dyDescent="0.25">
      <c r="B305" s="88"/>
      <c r="C305" s="88"/>
      <c r="D305" s="88"/>
      <c r="E305" s="94"/>
      <c r="Q305" t="s">
        <v>163</v>
      </c>
      <c r="R305" s="136" t="e">
        <f>E302/E$16*100</f>
        <v>#DIV/0!</v>
      </c>
      <c r="S305" s="137"/>
      <c r="T305" s="121"/>
      <c r="U305" s="138" t="e">
        <f>R305</f>
        <v>#DIV/0!</v>
      </c>
      <c r="W305" s="138"/>
    </row>
    <row r="306" spans="1:23" ht="15" x14ac:dyDescent="0.25">
      <c r="A306" s="65" t="s">
        <v>140</v>
      </c>
      <c r="B306" s="1"/>
      <c r="C306" s="66"/>
      <c r="D306" s="67" t="s">
        <v>144</v>
      </c>
      <c r="E306" s="1"/>
    </row>
    <row r="307" spans="1:23" ht="15" x14ac:dyDescent="0.25">
      <c r="A307" s="67" t="s">
        <v>141</v>
      </c>
      <c r="B307" s="68"/>
      <c r="C307" s="67"/>
      <c r="D307" s="67" t="s">
        <v>143</v>
      </c>
      <c r="E307" s="1"/>
    </row>
    <row r="308" spans="1:23" ht="15" x14ac:dyDescent="0.25">
      <c r="A308" s="65"/>
      <c r="B308" s="67"/>
      <c r="C308" s="67"/>
      <c r="D308" s="67"/>
      <c r="E308" s="69"/>
    </row>
    <row r="309" spans="1:23" ht="15.75" thickBot="1" x14ac:dyDescent="0.3">
      <c r="A309" s="92"/>
      <c r="B309" s="51" t="s">
        <v>146</v>
      </c>
      <c r="C309" s="51" t="s">
        <v>6</v>
      </c>
      <c r="D309" s="51" t="s">
        <v>7</v>
      </c>
      <c r="E309" s="51" t="s">
        <v>0</v>
      </c>
      <c r="F309" s="52" t="s">
        <v>24</v>
      </c>
      <c r="G309" s="9"/>
      <c r="H309" s="9"/>
      <c r="I309" s="9"/>
      <c r="J309" s="9"/>
      <c r="K309" s="9"/>
      <c r="L309" s="9"/>
      <c r="M309" s="9"/>
      <c r="N309" s="9"/>
      <c r="O309" s="9"/>
      <c r="P309" s="124"/>
      <c r="Q309" s="126" t="s">
        <v>165</v>
      </c>
      <c r="R309" s="126" t="s">
        <v>162</v>
      </c>
      <c r="S309" s="126"/>
      <c r="V309" s="126"/>
    </row>
    <row r="310" spans="1:23" ht="15" x14ac:dyDescent="0.25">
      <c r="A310" s="10" t="s">
        <v>1</v>
      </c>
      <c r="B310" s="70"/>
      <c r="C310" s="70"/>
      <c r="D310" s="70"/>
      <c r="E310" s="118">
        <f>SUM(B310:D310)</f>
        <v>0</v>
      </c>
      <c r="F310" s="72"/>
      <c r="G310" s="147"/>
      <c r="H310" s="148"/>
      <c r="I310" s="148"/>
      <c r="J310" s="148"/>
      <c r="K310" s="148"/>
      <c r="L310" s="148"/>
      <c r="M310" s="148"/>
      <c r="N310" s="148"/>
      <c r="O310" s="149"/>
      <c r="P310" s="127" t="str">
        <f>A310</f>
        <v>VIP</v>
      </c>
      <c r="Q310" s="146">
        <f t="shared" ref="Q310:Q320" si="82">IFERROR(B310*100/E310,0)</f>
        <v>0</v>
      </c>
      <c r="R310" s="129">
        <f>IFERROR(E310/F310,0)</f>
        <v>0</v>
      </c>
      <c r="S310" s="128"/>
    </row>
    <row r="311" spans="1:23" ht="15" x14ac:dyDescent="0.25">
      <c r="A311" s="10" t="s">
        <v>2</v>
      </c>
      <c r="B311" s="70"/>
      <c r="C311" s="70"/>
      <c r="D311" s="70"/>
      <c r="E311" s="118">
        <f>SUM(B311:D311)</f>
        <v>0</v>
      </c>
      <c r="F311" s="73"/>
      <c r="G311" s="150"/>
      <c r="H311" s="151"/>
      <c r="I311" s="151"/>
      <c r="J311" s="151"/>
      <c r="K311" s="151"/>
      <c r="L311" s="151"/>
      <c r="M311" s="151"/>
      <c r="N311" s="151"/>
      <c r="O311" s="152"/>
      <c r="P311" s="127" t="str">
        <f t="shared" ref="P311:P320" si="83">A311</f>
        <v>TAP</v>
      </c>
      <c r="Q311" s="146">
        <f t="shared" si="82"/>
        <v>0</v>
      </c>
      <c r="R311" s="129">
        <f>IFERROR(E311/F311,0)</f>
        <v>0</v>
      </c>
      <c r="S311" s="128"/>
    </row>
    <row r="312" spans="1:23" ht="15" x14ac:dyDescent="0.25">
      <c r="A312" s="10" t="s">
        <v>10</v>
      </c>
      <c r="B312" s="70"/>
      <c r="C312" s="70"/>
      <c r="D312" s="70"/>
      <c r="E312" s="118">
        <f>SUM(B312:D312)</f>
        <v>0</v>
      </c>
      <c r="F312" s="74"/>
      <c r="G312" s="150"/>
      <c r="H312" s="151"/>
      <c r="I312" s="151"/>
      <c r="J312" s="151"/>
      <c r="K312" s="151"/>
      <c r="L312" s="151"/>
      <c r="M312" s="151"/>
      <c r="N312" s="151"/>
      <c r="O312" s="152"/>
      <c r="P312" s="127" t="str">
        <f t="shared" si="83"/>
        <v>Ekstern bistand</v>
      </c>
      <c r="Q312" s="146">
        <f t="shared" si="82"/>
        <v>0</v>
      </c>
      <c r="R312" s="128"/>
      <c r="S312" s="128"/>
    </row>
    <row r="313" spans="1:23" ht="15" x14ac:dyDescent="0.25">
      <c r="A313" s="10" t="s">
        <v>9</v>
      </c>
      <c r="B313" s="70"/>
      <c r="C313" s="70"/>
      <c r="D313" s="70"/>
      <c r="E313" s="118">
        <f>SUM(B313:D313)</f>
        <v>0</v>
      </c>
      <c r="F313" s="74"/>
      <c r="G313" s="150"/>
      <c r="H313" s="151"/>
      <c r="I313" s="151"/>
      <c r="J313" s="151"/>
      <c r="K313" s="151"/>
      <c r="L313" s="151"/>
      <c r="M313" s="151"/>
      <c r="N313" s="151"/>
      <c r="O313" s="152"/>
      <c r="P313" s="127" t="str">
        <f t="shared" si="83"/>
        <v>Øvrige aktiviteter</v>
      </c>
      <c r="Q313" s="146">
        <f t="shared" si="82"/>
        <v>0</v>
      </c>
      <c r="R313" s="128"/>
      <c r="S313" s="128"/>
    </row>
    <row r="314" spans="1:23" ht="15" x14ac:dyDescent="0.25">
      <c r="A314" s="10" t="s">
        <v>8</v>
      </c>
      <c r="B314" s="70"/>
      <c r="C314" s="70"/>
      <c r="D314" s="70"/>
      <c r="E314" s="118">
        <f>SUM(B314:D314)</f>
        <v>0</v>
      </c>
      <c r="F314" s="74"/>
      <c r="G314" s="150"/>
      <c r="H314" s="151"/>
      <c r="I314" s="151"/>
      <c r="J314" s="151"/>
      <c r="K314" s="151"/>
      <c r="L314" s="151"/>
      <c r="M314" s="151"/>
      <c r="N314" s="151"/>
      <c r="O314" s="152"/>
      <c r="P314" s="145" t="str">
        <f t="shared" si="83"/>
        <v>Apperatur/udstyr</v>
      </c>
      <c r="Q314" s="146">
        <f t="shared" si="82"/>
        <v>0</v>
      </c>
      <c r="R314" s="128"/>
      <c r="S314" s="128"/>
    </row>
    <row r="315" spans="1:23" ht="15" x14ac:dyDescent="0.25">
      <c r="A315" s="10" t="s">
        <v>5</v>
      </c>
      <c r="B315" s="75"/>
      <c r="C315" s="75"/>
      <c r="D315" s="75"/>
      <c r="E315" s="118">
        <f t="shared" ref="E315:E320" si="84">SUM(B315:D315)</f>
        <v>0</v>
      </c>
      <c r="F315" s="74"/>
      <c r="G315" s="150"/>
      <c r="H315" s="151"/>
      <c r="I315" s="151"/>
      <c r="J315" s="151"/>
      <c r="K315" s="151"/>
      <c r="L315" s="151"/>
      <c r="M315" s="151"/>
      <c r="N315" s="151"/>
      <c r="O315" s="152"/>
      <c r="P315" s="145" t="str">
        <f t="shared" si="83"/>
        <v>Scrap-værdi</v>
      </c>
      <c r="Q315" s="146">
        <f t="shared" si="82"/>
        <v>0</v>
      </c>
      <c r="R315" s="128"/>
      <c r="S315" s="128"/>
    </row>
    <row r="316" spans="1:23" ht="15" x14ac:dyDescent="0.25">
      <c r="A316" s="10" t="s">
        <v>25</v>
      </c>
      <c r="B316" s="75"/>
      <c r="C316" s="75"/>
      <c r="D316" s="75"/>
      <c r="E316" s="118">
        <f t="shared" si="84"/>
        <v>0</v>
      </c>
      <c r="F316" s="74"/>
      <c r="G316" s="150"/>
      <c r="H316" s="151"/>
      <c r="I316" s="151"/>
      <c r="J316" s="151"/>
      <c r="K316" s="151"/>
      <c r="L316" s="151"/>
      <c r="M316" s="151"/>
      <c r="N316" s="151"/>
      <c r="O316" s="152"/>
      <c r="P316" s="127" t="str">
        <f t="shared" si="83"/>
        <v>Evt. indtægter</v>
      </c>
      <c r="Q316" s="146">
        <f t="shared" si="82"/>
        <v>0</v>
      </c>
      <c r="R316" s="128"/>
      <c r="S316" s="128"/>
    </row>
    <row r="317" spans="1:23" ht="15.75" thickBot="1" x14ac:dyDescent="0.3">
      <c r="A317" s="50" t="s">
        <v>3</v>
      </c>
      <c r="B317" s="76"/>
      <c r="C317" s="76"/>
      <c r="D317" s="76"/>
      <c r="E317" s="119">
        <f t="shared" si="84"/>
        <v>0</v>
      </c>
      <c r="F317" s="60"/>
      <c r="G317" s="150"/>
      <c r="H317" s="151"/>
      <c r="I317" s="151"/>
      <c r="J317" s="151"/>
      <c r="K317" s="151"/>
      <c r="L317" s="151"/>
      <c r="M317" s="151"/>
      <c r="N317" s="151"/>
      <c r="O317" s="152"/>
      <c r="P317" s="127" t="str">
        <f t="shared" si="83"/>
        <v>Andet</v>
      </c>
      <c r="Q317" s="146">
        <f t="shared" si="82"/>
        <v>0</v>
      </c>
      <c r="R317" s="128"/>
      <c r="S317" s="128"/>
    </row>
    <row r="318" spans="1:23" ht="15" x14ac:dyDescent="0.25">
      <c r="A318" s="44" t="s">
        <v>132</v>
      </c>
      <c r="B318" s="71">
        <f>SUM(B310+B311+B312+B313+B314-B315-B316+B317)</f>
        <v>0</v>
      </c>
      <c r="C318" s="71">
        <f>SUM(C310+C311+C312+C313+C314-C315-C316+C317)</f>
        <v>0</v>
      </c>
      <c r="D318" s="71">
        <f>SUM(D310+D311+D312+D313+D314-D315-D316+D317)</f>
        <v>0</v>
      </c>
      <c r="E318" s="71">
        <f>SUM(E310+E311+E312+E313+E314-E315-E316+E317)</f>
        <v>0</v>
      </c>
      <c r="F318" s="74">
        <f>SUM(F310:F311)</f>
        <v>0</v>
      </c>
      <c r="G318" s="150"/>
      <c r="H318" s="151"/>
      <c r="I318" s="151"/>
      <c r="J318" s="151"/>
      <c r="K318" s="151"/>
      <c r="L318" s="151"/>
      <c r="M318" s="151"/>
      <c r="N318" s="151"/>
      <c r="O318" s="152"/>
      <c r="P318" s="131" t="str">
        <f t="shared" si="83"/>
        <v>I alt uden OH</v>
      </c>
      <c r="Q318" s="146">
        <f t="shared" si="82"/>
        <v>0</v>
      </c>
      <c r="R318" s="132"/>
      <c r="S318" s="132"/>
    </row>
    <row r="319" spans="1:23" ht="15.75" thickBot="1" x14ac:dyDescent="0.3">
      <c r="A319" s="78" t="s">
        <v>4</v>
      </c>
      <c r="B319" s="76"/>
      <c r="C319" s="76"/>
      <c r="D319" s="76"/>
      <c r="E319" s="77">
        <f t="shared" si="84"/>
        <v>0</v>
      </c>
      <c r="F319" s="60"/>
      <c r="G319" s="150"/>
      <c r="H319" s="151"/>
      <c r="I319" s="151"/>
      <c r="J319" s="151"/>
      <c r="K319" s="151"/>
      <c r="L319" s="151"/>
      <c r="M319" s="151"/>
      <c r="N319" s="151"/>
      <c r="O319" s="152"/>
      <c r="P319" s="127" t="str">
        <f t="shared" si="83"/>
        <v>OH</v>
      </c>
      <c r="Q319" s="146">
        <f t="shared" si="82"/>
        <v>0</v>
      </c>
      <c r="R319" s="133"/>
      <c r="S319" s="133"/>
    </row>
    <row r="320" spans="1:23" ht="15.75" thickBot="1" x14ac:dyDescent="0.3">
      <c r="A320" s="79" t="s">
        <v>0</v>
      </c>
      <c r="B320" s="71">
        <f>SUM(B318:B319)</f>
        <v>0</v>
      </c>
      <c r="C320" s="71">
        <f>SUM(C318:C319)</f>
        <v>0</v>
      </c>
      <c r="D320" s="71">
        <f>SUM(D318:D319)</f>
        <v>0</v>
      </c>
      <c r="E320" s="71">
        <f t="shared" si="84"/>
        <v>0</v>
      </c>
      <c r="F320" s="74"/>
      <c r="G320" s="153"/>
      <c r="H320" s="154"/>
      <c r="I320" s="154"/>
      <c r="J320" s="154"/>
      <c r="K320" s="154"/>
      <c r="L320" s="154"/>
      <c r="M320" s="154"/>
      <c r="N320" s="154"/>
      <c r="O320" s="155"/>
      <c r="P320" s="134" t="str">
        <f t="shared" si="83"/>
        <v>I alt</v>
      </c>
      <c r="Q320" s="146">
        <f t="shared" si="82"/>
        <v>0</v>
      </c>
      <c r="R320" s="126" t="s">
        <v>166</v>
      </c>
      <c r="S320" s="126" t="s">
        <v>161</v>
      </c>
      <c r="T320" s="141" t="s">
        <v>167</v>
      </c>
    </row>
    <row r="321" spans="1:23" ht="15" x14ac:dyDescent="0.25">
      <c r="A321" s="85" t="s">
        <v>22</v>
      </c>
      <c r="B321" s="86" t="e">
        <f>(B319/B318)*100</f>
        <v>#DIV/0!</v>
      </c>
      <c r="C321" s="86" t="e">
        <f>(C319/C318)*100</f>
        <v>#DIV/0!</v>
      </c>
      <c r="D321" s="87" t="s">
        <v>142</v>
      </c>
      <c r="E321" s="83" t="e">
        <f>(B320/E320)*100</f>
        <v>#DIV/0!</v>
      </c>
      <c r="G321" s="9"/>
      <c r="H321" s="9"/>
      <c r="I321" s="9"/>
      <c r="J321" s="9"/>
      <c r="K321" s="9"/>
      <c r="L321" s="9"/>
      <c r="M321" s="9"/>
      <c r="N321" s="9"/>
      <c r="O321" s="9"/>
      <c r="Q321" s="127" t="str">
        <f>A321</f>
        <v>%sats off. Virk.</v>
      </c>
      <c r="R321" s="135">
        <f t="shared" ref="R321:T321" si="85">IFERROR((B319/B318)*100,0)</f>
        <v>0</v>
      </c>
      <c r="S321" s="135">
        <f t="shared" si="85"/>
        <v>0</v>
      </c>
      <c r="T321" s="135">
        <f t="shared" si="85"/>
        <v>0</v>
      </c>
    </row>
    <row r="322" spans="1:23" ht="15" x14ac:dyDescent="0.25">
      <c r="A322" s="85" t="s">
        <v>23</v>
      </c>
      <c r="B322" s="86" t="e">
        <f>(B319/(B310+B311)*100)</f>
        <v>#DIV/0!</v>
      </c>
      <c r="C322" s="86" t="e">
        <f>(C319/(C310+C311)*100)</f>
        <v>#DIV/0!</v>
      </c>
      <c r="D322" s="84" t="e">
        <f>(D319/(D310+D311)*100)</f>
        <v>#DIV/0!</v>
      </c>
      <c r="E322" s="93" t="e">
        <f>(E319/(E310+E311)*100)</f>
        <v>#DIV/0!</v>
      </c>
      <c r="Q322" s="127" t="str">
        <f>A322</f>
        <v>%sat privat Virk.</v>
      </c>
      <c r="R322" s="135">
        <f>IFERROR(B319/(B311+B310)*100,0)</f>
        <v>0</v>
      </c>
      <c r="S322" s="135">
        <f t="shared" ref="S322:T322" si="86">IFERROR(C319/(C311+C310)*100,0)</f>
        <v>0</v>
      </c>
      <c r="T322" s="135">
        <f t="shared" si="86"/>
        <v>0</v>
      </c>
    </row>
    <row r="323" spans="1:23" x14ac:dyDescent="0.2">
      <c r="Q323" t="s">
        <v>163</v>
      </c>
      <c r="R323" s="136" t="e">
        <f>E320/E$16*100</f>
        <v>#DIV/0!</v>
      </c>
      <c r="S323" s="137"/>
      <c r="T323" s="121"/>
      <c r="U323" s="138" t="e">
        <f>R323</f>
        <v>#DIV/0!</v>
      </c>
      <c r="W323" s="138"/>
    </row>
    <row r="324" spans="1:23" ht="15" x14ac:dyDescent="0.25">
      <c r="A324" s="65" t="s">
        <v>140</v>
      </c>
      <c r="B324" s="1"/>
      <c r="C324" s="66"/>
      <c r="D324" s="67" t="s">
        <v>144</v>
      </c>
      <c r="E324" s="1"/>
    </row>
    <row r="325" spans="1:23" ht="15" x14ac:dyDescent="0.25">
      <c r="A325" s="67" t="s">
        <v>141</v>
      </c>
      <c r="B325" s="68"/>
      <c r="C325" s="67"/>
      <c r="D325" s="67" t="s">
        <v>143</v>
      </c>
      <c r="E325" s="1"/>
    </row>
    <row r="326" spans="1:23" ht="15" x14ac:dyDescent="0.25">
      <c r="A326" s="65"/>
      <c r="B326" s="67"/>
      <c r="C326" s="67"/>
      <c r="D326" s="67"/>
      <c r="E326" s="69"/>
    </row>
    <row r="327" spans="1:23" ht="15.75" thickBot="1" x14ac:dyDescent="0.3">
      <c r="A327" s="92"/>
      <c r="B327" s="51" t="s">
        <v>146</v>
      </c>
      <c r="C327" s="51" t="s">
        <v>6</v>
      </c>
      <c r="D327" s="51" t="s">
        <v>7</v>
      </c>
      <c r="E327" s="51" t="s">
        <v>0</v>
      </c>
      <c r="F327" s="52" t="s">
        <v>24</v>
      </c>
      <c r="G327" s="9"/>
      <c r="H327" s="9"/>
      <c r="I327" s="9"/>
      <c r="J327" s="9"/>
      <c r="K327" s="9"/>
      <c r="L327" s="9"/>
      <c r="M327" s="9"/>
      <c r="N327" s="9"/>
      <c r="O327" s="9"/>
      <c r="P327" s="124"/>
      <c r="Q327" s="126" t="s">
        <v>165</v>
      </c>
      <c r="R327" s="126" t="s">
        <v>162</v>
      </c>
      <c r="S327" s="126"/>
      <c r="V327" s="126"/>
    </row>
    <row r="328" spans="1:23" ht="15" x14ac:dyDescent="0.25">
      <c r="A328" s="10" t="s">
        <v>1</v>
      </c>
      <c r="B328" s="70"/>
      <c r="C328" s="70"/>
      <c r="D328" s="70"/>
      <c r="E328" s="71">
        <f>SUM(B328:D328)</f>
        <v>0</v>
      </c>
      <c r="F328" s="72"/>
      <c r="G328" s="147"/>
      <c r="H328" s="148"/>
      <c r="I328" s="148"/>
      <c r="J328" s="148"/>
      <c r="K328" s="148"/>
      <c r="L328" s="148"/>
      <c r="M328" s="148"/>
      <c r="N328" s="148"/>
      <c r="O328" s="149"/>
      <c r="P328" s="127" t="str">
        <f>A328</f>
        <v>VIP</v>
      </c>
      <c r="Q328" s="146">
        <f t="shared" ref="Q328:Q338" si="87">IFERROR(B328*100/E328,0)</f>
        <v>0</v>
      </c>
      <c r="R328" s="129">
        <f>IFERROR(E328/F328,0)</f>
        <v>0</v>
      </c>
      <c r="S328" s="128"/>
    </row>
    <row r="329" spans="1:23" ht="15" x14ac:dyDescent="0.25">
      <c r="A329" s="10" t="s">
        <v>2</v>
      </c>
      <c r="B329" s="70"/>
      <c r="C329" s="70"/>
      <c r="D329" s="70"/>
      <c r="E329" s="118">
        <f>SUM(B329:D329)</f>
        <v>0</v>
      </c>
      <c r="F329" s="73"/>
      <c r="G329" s="150"/>
      <c r="H329" s="151"/>
      <c r="I329" s="151"/>
      <c r="J329" s="151"/>
      <c r="K329" s="151"/>
      <c r="L329" s="151"/>
      <c r="M329" s="151"/>
      <c r="N329" s="151"/>
      <c r="O329" s="152"/>
      <c r="P329" s="127" t="str">
        <f t="shared" ref="P329:P338" si="88">A329</f>
        <v>TAP</v>
      </c>
      <c r="Q329" s="146">
        <f t="shared" si="87"/>
        <v>0</v>
      </c>
      <c r="R329" s="129">
        <f>IFERROR(E329/F329,0)</f>
        <v>0</v>
      </c>
      <c r="S329" s="128"/>
    </row>
    <row r="330" spans="1:23" ht="15" x14ac:dyDescent="0.25">
      <c r="A330" s="10" t="s">
        <v>10</v>
      </c>
      <c r="B330" s="70"/>
      <c r="C330" s="70"/>
      <c r="D330" s="70"/>
      <c r="E330" s="118">
        <f>SUM(B330:D330)</f>
        <v>0</v>
      </c>
      <c r="F330" s="74"/>
      <c r="G330" s="150"/>
      <c r="H330" s="151"/>
      <c r="I330" s="151"/>
      <c r="J330" s="151"/>
      <c r="K330" s="151"/>
      <c r="L330" s="151"/>
      <c r="M330" s="151"/>
      <c r="N330" s="151"/>
      <c r="O330" s="152"/>
      <c r="P330" s="127" t="str">
        <f t="shared" si="88"/>
        <v>Ekstern bistand</v>
      </c>
      <c r="Q330" s="146">
        <f t="shared" si="87"/>
        <v>0</v>
      </c>
      <c r="R330" s="128"/>
      <c r="S330" s="128"/>
    </row>
    <row r="331" spans="1:23" ht="15" x14ac:dyDescent="0.25">
      <c r="A331" s="10" t="s">
        <v>9</v>
      </c>
      <c r="B331" s="70"/>
      <c r="C331" s="70"/>
      <c r="D331" s="70"/>
      <c r="E331" s="118">
        <f>SUM(B331:D331)</f>
        <v>0</v>
      </c>
      <c r="F331" s="74"/>
      <c r="G331" s="150"/>
      <c r="H331" s="151"/>
      <c r="I331" s="151"/>
      <c r="J331" s="151"/>
      <c r="K331" s="151"/>
      <c r="L331" s="151"/>
      <c r="M331" s="151"/>
      <c r="N331" s="151"/>
      <c r="O331" s="152"/>
      <c r="P331" s="127" t="str">
        <f t="shared" si="88"/>
        <v>Øvrige aktiviteter</v>
      </c>
      <c r="Q331" s="146">
        <f t="shared" si="87"/>
        <v>0</v>
      </c>
      <c r="R331" s="128"/>
      <c r="S331" s="128"/>
    </row>
    <row r="332" spans="1:23" ht="15" x14ac:dyDescent="0.25">
      <c r="A332" s="10" t="s">
        <v>8</v>
      </c>
      <c r="B332" s="70"/>
      <c r="C332" s="70"/>
      <c r="D332" s="70"/>
      <c r="E332" s="118">
        <f>SUM(B332:D332)</f>
        <v>0</v>
      </c>
      <c r="F332" s="74"/>
      <c r="G332" s="150"/>
      <c r="H332" s="151"/>
      <c r="I332" s="151"/>
      <c r="J332" s="151"/>
      <c r="K332" s="151"/>
      <c r="L332" s="151"/>
      <c r="M332" s="151"/>
      <c r="N332" s="151"/>
      <c r="O332" s="152"/>
      <c r="P332" s="145" t="str">
        <f t="shared" si="88"/>
        <v>Apperatur/udstyr</v>
      </c>
      <c r="Q332" s="146">
        <f t="shared" si="87"/>
        <v>0</v>
      </c>
      <c r="R332" s="128"/>
      <c r="S332" s="128"/>
    </row>
    <row r="333" spans="1:23" ht="15" x14ac:dyDescent="0.25">
      <c r="A333" s="10" t="s">
        <v>5</v>
      </c>
      <c r="B333" s="75"/>
      <c r="C333" s="75"/>
      <c r="D333" s="75"/>
      <c r="E333" s="118">
        <f t="shared" ref="E333:E338" si="89">SUM(B333:D333)</f>
        <v>0</v>
      </c>
      <c r="F333" s="74"/>
      <c r="G333" s="150"/>
      <c r="H333" s="151"/>
      <c r="I333" s="151"/>
      <c r="J333" s="151"/>
      <c r="K333" s="151"/>
      <c r="L333" s="151"/>
      <c r="M333" s="151"/>
      <c r="N333" s="151"/>
      <c r="O333" s="152"/>
      <c r="P333" s="145" t="str">
        <f t="shared" si="88"/>
        <v>Scrap-værdi</v>
      </c>
      <c r="Q333" s="146">
        <f t="shared" si="87"/>
        <v>0</v>
      </c>
      <c r="R333" s="128"/>
      <c r="S333" s="128"/>
    </row>
    <row r="334" spans="1:23" ht="15" x14ac:dyDescent="0.25">
      <c r="A334" s="10" t="s">
        <v>25</v>
      </c>
      <c r="B334" s="75"/>
      <c r="C334" s="75"/>
      <c r="D334" s="75"/>
      <c r="E334" s="118">
        <f t="shared" si="89"/>
        <v>0</v>
      </c>
      <c r="F334" s="74"/>
      <c r="G334" s="150"/>
      <c r="H334" s="151"/>
      <c r="I334" s="151"/>
      <c r="J334" s="151"/>
      <c r="K334" s="151"/>
      <c r="L334" s="151"/>
      <c r="M334" s="151"/>
      <c r="N334" s="151"/>
      <c r="O334" s="152"/>
      <c r="P334" s="127" t="str">
        <f t="shared" si="88"/>
        <v>Evt. indtægter</v>
      </c>
      <c r="Q334" s="146">
        <f t="shared" si="87"/>
        <v>0</v>
      </c>
      <c r="R334" s="128"/>
      <c r="S334" s="128"/>
    </row>
    <row r="335" spans="1:23" ht="15.75" thickBot="1" x14ac:dyDescent="0.3">
      <c r="A335" s="50" t="s">
        <v>3</v>
      </c>
      <c r="B335" s="76"/>
      <c r="C335" s="76"/>
      <c r="D335" s="76"/>
      <c r="E335" s="119">
        <f t="shared" si="89"/>
        <v>0</v>
      </c>
      <c r="F335" s="60"/>
      <c r="G335" s="150"/>
      <c r="H335" s="151"/>
      <c r="I335" s="151"/>
      <c r="J335" s="151"/>
      <c r="K335" s="151"/>
      <c r="L335" s="151"/>
      <c r="M335" s="151"/>
      <c r="N335" s="151"/>
      <c r="O335" s="152"/>
      <c r="P335" s="127" t="str">
        <f t="shared" si="88"/>
        <v>Andet</v>
      </c>
      <c r="Q335" s="146">
        <f t="shared" si="87"/>
        <v>0</v>
      </c>
      <c r="R335" s="128"/>
      <c r="S335" s="128"/>
    </row>
    <row r="336" spans="1:23" ht="15" x14ac:dyDescent="0.25">
      <c r="A336" s="44" t="s">
        <v>132</v>
      </c>
      <c r="B336" s="71">
        <f>SUM(B328+B329+B330+B331+B332-B333-B334+B335)</f>
        <v>0</v>
      </c>
      <c r="C336" s="71">
        <f>SUM(C328+C329+C330+C331+C332-C333-C334+C335)</f>
        <v>0</v>
      </c>
      <c r="D336" s="71">
        <f>SUM(D328+D329+D330+D331+D332-D333-D334+D335)</f>
        <v>0</v>
      </c>
      <c r="E336" s="71">
        <f>SUM(E328+E329+E330+E331+E332-E333-E334+E335)</f>
        <v>0</v>
      </c>
      <c r="F336" s="74">
        <f>SUM(F328:F329)</f>
        <v>0</v>
      </c>
      <c r="G336" s="150"/>
      <c r="H336" s="151"/>
      <c r="I336" s="151"/>
      <c r="J336" s="151"/>
      <c r="K336" s="151"/>
      <c r="L336" s="151"/>
      <c r="M336" s="151"/>
      <c r="N336" s="151"/>
      <c r="O336" s="152"/>
      <c r="P336" s="131" t="str">
        <f t="shared" si="88"/>
        <v>I alt uden OH</v>
      </c>
      <c r="Q336" s="146">
        <f t="shared" si="87"/>
        <v>0</v>
      </c>
      <c r="R336" s="132"/>
      <c r="S336" s="132"/>
    </row>
    <row r="337" spans="1:23" ht="15.75" thickBot="1" x14ac:dyDescent="0.3">
      <c r="A337" s="78" t="s">
        <v>4</v>
      </c>
      <c r="B337" s="76"/>
      <c r="C337" s="76"/>
      <c r="D337" s="76"/>
      <c r="E337" s="77">
        <f t="shared" si="89"/>
        <v>0</v>
      </c>
      <c r="F337" s="60"/>
      <c r="G337" s="150"/>
      <c r="H337" s="151"/>
      <c r="I337" s="151"/>
      <c r="J337" s="151"/>
      <c r="K337" s="151"/>
      <c r="L337" s="151"/>
      <c r="M337" s="151"/>
      <c r="N337" s="151"/>
      <c r="O337" s="152"/>
      <c r="P337" s="127" t="str">
        <f t="shared" si="88"/>
        <v>OH</v>
      </c>
      <c r="Q337" s="146">
        <f t="shared" si="87"/>
        <v>0</v>
      </c>
      <c r="R337" s="133"/>
      <c r="S337" s="133"/>
    </row>
    <row r="338" spans="1:23" ht="15.75" thickBot="1" x14ac:dyDescent="0.3">
      <c r="A338" s="79" t="s">
        <v>0</v>
      </c>
      <c r="B338" s="71">
        <f>SUM(B336:B337)</f>
        <v>0</v>
      </c>
      <c r="C338" s="71">
        <f>SUM(C336:C337)</f>
        <v>0</v>
      </c>
      <c r="D338" s="71">
        <f>SUM(D336:D337)</f>
        <v>0</v>
      </c>
      <c r="E338" s="71">
        <f t="shared" si="89"/>
        <v>0</v>
      </c>
      <c r="F338" s="74"/>
      <c r="G338" s="153"/>
      <c r="H338" s="154"/>
      <c r="I338" s="154"/>
      <c r="J338" s="154"/>
      <c r="K338" s="154"/>
      <c r="L338" s="154"/>
      <c r="M338" s="154"/>
      <c r="N338" s="154"/>
      <c r="O338" s="155"/>
      <c r="P338" s="134" t="str">
        <f t="shared" si="88"/>
        <v>I alt</v>
      </c>
      <c r="Q338" s="146">
        <f t="shared" si="87"/>
        <v>0</v>
      </c>
      <c r="R338" s="126" t="s">
        <v>166</v>
      </c>
      <c r="S338" s="126" t="s">
        <v>161</v>
      </c>
      <c r="T338" s="141" t="s">
        <v>167</v>
      </c>
    </row>
    <row r="339" spans="1:23" ht="15" x14ac:dyDescent="0.25">
      <c r="A339" s="85" t="s">
        <v>22</v>
      </c>
      <c r="B339" s="86" t="e">
        <f>(B337/B336)*100</f>
        <v>#DIV/0!</v>
      </c>
      <c r="C339" s="86" t="e">
        <f>(C337/C336)*100</f>
        <v>#DIV/0!</v>
      </c>
      <c r="D339" s="87" t="s">
        <v>142</v>
      </c>
      <c r="E339" s="83" t="e">
        <f>(B338/E338)*100</f>
        <v>#DIV/0!</v>
      </c>
      <c r="G339" s="9"/>
      <c r="H339" s="9"/>
      <c r="I339" s="9"/>
      <c r="J339" s="9"/>
      <c r="K339" s="9"/>
      <c r="L339" s="9"/>
      <c r="M339" s="9"/>
      <c r="N339" s="9"/>
      <c r="O339" s="9"/>
      <c r="Q339" s="127" t="str">
        <f>A339</f>
        <v>%sats off. Virk.</v>
      </c>
      <c r="R339" s="135">
        <f t="shared" ref="R339:T339" si="90">IFERROR((B337/B336)*100,0)</f>
        <v>0</v>
      </c>
      <c r="S339" s="135">
        <f t="shared" si="90"/>
        <v>0</v>
      </c>
      <c r="T339" s="135">
        <f t="shared" si="90"/>
        <v>0</v>
      </c>
    </row>
    <row r="340" spans="1:23" ht="15" x14ac:dyDescent="0.25">
      <c r="A340" s="85" t="s">
        <v>23</v>
      </c>
      <c r="B340" s="86" t="e">
        <f>(B337/(B328+B329)*100)</f>
        <v>#DIV/0!</v>
      </c>
      <c r="C340" s="86" t="e">
        <f>(C337/(C328+C329)*100)</f>
        <v>#DIV/0!</v>
      </c>
      <c r="D340" s="84" t="e">
        <f>(D337/(D328+D329)*100)</f>
        <v>#DIV/0!</v>
      </c>
      <c r="E340" s="93" t="e">
        <f>(E337/(E328+E329)*100)</f>
        <v>#DIV/0!</v>
      </c>
      <c r="Q340" s="127" t="str">
        <f>A340</f>
        <v>%sat privat Virk.</v>
      </c>
      <c r="R340" s="135">
        <f>IFERROR(B337/(B329+B328)*100,0)</f>
        <v>0</v>
      </c>
      <c r="S340" s="135">
        <f t="shared" ref="S340:T340" si="91">IFERROR(C337/(C329+C328)*100,0)</f>
        <v>0</v>
      </c>
      <c r="T340" s="135">
        <f t="shared" si="91"/>
        <v>0</v>
      </c>
    </row>
    <row r="341" spans="1:23" x14ac:dyDescent="0.2">
      <c r="Q341" t="s">
        <v>163</v>
      </c>
      <c r="R341" s="136" t="e">
        <f>E338/E$16*100</f>
        <v>#DIV/0!</v>
      </c>
      <c r="S341" s="137"/>
      <c r="T341" s="121"/>
      <c r="U341" s="138" t="e">
        <f>R341</f>
        <v>#DIV/0!</v>
      </c>
      <c r="W341" s="138"/>
    </row>
    <row r="342" spans="1:23" ht="15" x14ac:dyDescent="0.25">
      <c r="A342" s="65" t="s">
        <v>140</v>
      </c>
      <c r="B342" s="1"/>
      <c r="C342" s="66"/>
      <c r="D342" s="67" t="s">
        <v>144</v>
      </c>
      <c r="E342" s="1"/>
    </row>
    <row r="343" spans="1:23" ht="15" x14ac:dyDescent="0.25">
      <c r="A343" s="67" t="s">
        <v>141</v>
      </c>
      <c r="B343" s="68"/>
      <c r="C343" s="67"/>
      <c r="D343" s="67" t="s">
        <v>143</v>
      </c>
      <c r="E343" s="1"/>
    </row>
    <row r="344" spans="1:23" ht="15" x14ac:dyDescent="0.25">
      <c r="A344" s="65"/>
      <c r="B344" s="67"/>
      <c r="C344" s="67"/>
      <c r="D344" s="67"/>
      <c r="E344" s="69"/>
    </row>
    <row r="345" spans="1:23" ht="15.75" thickBot="1" x14ac:dyDescent="0.3">
      <c r="A345" s="92"/>
      <c r="B345" s="51" t="s">
        <v>146</v>
      </c>
      <c r="C345" s="51" t="s">
        <v>6</v>
      </c>
      <c r="D345" s="51" t="s">
        <v>7</v>
      </c>
      <c r="E345" s="51" t="s">
        <v>0</v>
      </c>
      <c r="F345" s="52" t="s">
        <v>24</v>
      </c>
      <c r="G345" s="9"/>
      <c r="H345" s="9"/>
      <c r="I345" s="9"/>
      <c r="J345" s="9"/>
      <c r="K345" s="9"/>
      <c r="L345" s="9"/>
      <c r="M345" s="9"/>
      <c r="N345" s="9"/>
      <c r="O345" s="9"/>
      <c r="P345" s="124"/>
      <c r="Q345" s="126" t="s">
        <v>165</v>
      </c>
      <c r="R345" s="126" t="s">
        <v>162</v>
      </c>
      <c r="S345" s="126"/>
      <c r="V345" s="126"/>
    </row>
    <row r="346" spans="1:23" ht="15" x14ac:dyDescent="0.25">
      <c r="A346" s="10" t="s">
        <v>1</v>
      </c>
      <c r="B346" s="70"/>
      <c r="C346" s="70"/>
      <c r="D346" s="70"/>
      <c r="E346" s="118">
        <f>SUM(B346:D346)</f>
        <v>0</v>
      </c>
      <c r="F346" s="72"/>
      <c r="G346" s="147"/>
      <c r="H346" s="148"/>
      <c r="I346" s="148"/>
      <c r="J346" s="148"/>
      <c r="K346" s="148"/>
      <c r="L346" s="148"/>
      <c r="M346" s="148"/>
      <c r="N346" s="148"/>
      <c r="O346" s="149"/>
      <c r="P346" s="127" t="str">
        <f>A346</f>
        <v>VIP</v>
      </c>
      <c r="Q346" s="146">
        <f t="shared" ref="Q346:Q356" si="92">IFERROR(B346*100/E346,0)</f>
        <v>0</v>
      </c>
      <c r="R346" s="129">
        <f>IFERROR(E346/F346,0)</f>
        <v>0</v>
      </c>
      <c r="S346" s="128"/>
    </row>
    <row r="347" spans="1:23" ht="15" x14ac:dyDescent="0.25">
      <c r="A347" s="10" t="s">
        <v>2</v>
      </c>
      <c r="B347" s="70"/>
      <c r="C347" s="70"/>
      <c r="D347" s="70"/>
      <c r="E347" s="118">
        <f>SUM(B347:D347)</f>
        <v>0</v>
      </c>
      <c r="F347" s="73"/>
      <c r="G347" s="150"/>
      <c r="H347" s="151"/>
      <c r="I347" s="151"/>
      <c r="J347" s="151"/>
      <c r="K347" s="151"/>
      <c r="L347" s="151"/>
      <c r="M347" s="151"/>
      <c r="N347" s="151"/>
      <c r="O347" s="152"/>
      <c r="P347" s="127" t="str">
        <f t="shared" ref="P347:P356" si="93">A347</f>
        <v>TAP</v>
      </c>
      <c r="Q347" s="146">
        <f t="shared" si="92"/>
        <v>0</v>
      </c>
      <c r="R347" s="129">
        <f>IFERROR(E347/F347,0)</f>
        <v>0</v>
      </c>
      <c r="S347" s="128"/>
    </row>
    <row r="348" spans="1:23" ht="15" x14ac:dyDescent="0.25">
      <c r="A348" s="10" t="s">
        <v>10</v>
      </c>
      <c r="B348" s="70"/>
      <c r="C348" s="70"/>
      <c r="D348" s="70"/>
      <c r="E348" s="118">
        <f>SUM(B348:D348)</f>
        <v>0</v>
      </c>
      <c r="F348" s="74"/>
      <c r="G348" s="150"/>
      <c r="H348" s="151"/>
      <c r="I348" s="151"/>
      <c r="J348" s="151"/>
      <c r="K348" s="151"/>
      <c r="L348" s="151"/>
      <c r="M348" s="151"/>
      <c r="N348" s="151"/>
      <c r="O348" s="152"/>
      <c r="P348" s="127" t="str">
        <f t="shared" si="93"/>
        <v>Ekstern bistand</v>
      </c>
      <c r="Q348" s="146">
        <f t="shared" si="92"/>
        <v>0</v>
      </c>
      <c r="R348" s="128"/>
      <c r="S348" s="128"/>
    </row>
    <row r="349" spans="1:23" ht="15" x14ac:dyDescent="0.25">
      <c r="A349" s="10" t="s">
        <v>9</v>
      </c>
      <c r="B349" s="70"/>
      <c r="C349" s="70"/>
      <c r="D349" s="70"/>
      <c r="E349" s="118">
        <f>SUM(B349:D349)</f>
        <v>0</v>
      </c>
      <c r="F349" s="74"/>
      <c r="G349" s="150"/>
      <c r="H349" s="151"/>
      <c r="I349" s="151"/>
      <c r="J349" s="151"/>
      <c r="K349" s="151"/>
      <c r="L349" s="151"/>
      <c r="M349" s="151"/>
      <c r="N349" s="151"/>
      <c r="O349" s="152"/>
      <c r="P349" s="127" t="str">
        <f t="shared" si="93"/>
        <v>Øvrige aktiviteter</v>
      </c>
      <c r="Q349" s="146">
        <f t="shared" si="92"/>
        <v>0</v>
      </c>
      <c r="R349" s="128"/>
      <c r="S349" s="128"/>
    </row>
    <row r="350" spans="1:23" ht="15" x14ac:dyDescent="0.25">
      <c r="A350" s="10" t="s">
        <v>8</v>
      </c>
      <c r="B350" s="70"/>
      <c r="C350" s="70"/>
      <c r="D350" s="70"/>
      <c r="E350" s="118">
        <f>SUM(B350:D350)</f>
        <v>0</v>
      </c>
      <c r="F350" s="74"/>
      <c r="G350" s="150"/>
      <c r="H350" s="151"/>
      <c r="I350" s="151"/>
      <c r="J350" s="151"/>
      <c r="K350" s="151"/>
      <c r="L350" s="151"/>
      <c r="M350" s="151"/>
      <c r="N350" s="151"/>
      <c r="O350" s="152"/>
      <c r="P350" s="145" t="str">
        <f t="shared" si="93"/>
        <v>Apperatur/udstyr</v>
      </c>
      <c r="Q350" s="146">
        <f t="shared" si="92"/>
        <v>0</v>
      </c>
      <c r="R350" s="128"/>
      <c r="S350" s="128"/>
    </row>
    <row r="351" spans="1:23" ht="15" x14ac:dyDescent="0.25">
      <c r="A351" s="10" t="s">
        <v>5</v>
      </c>
      <c r="B351" s="75"/>
      <c r="C351" s="75"/>
      <c r="D351" s="75"/>
      <c r="E351" s="118">
        <f t="shared" ref="E351:E356" si="94">SUM(B351:D351)</f>
        <v>0</v>
      </c>
      <c r="F351" s="74"/>
      <c r="G351" s="150"/>
      <c r="H351" s="151"/>
      <c r="I351" s="151"/>
      <c r="J351" s="151"/>
      <c r="K351" s="151"/>
      <c r="L351" s="151"/>
      <c r="M351" s="151"/>
      <c r="N351" s="151"/>
      <c r="O351" s="152"/>
      <c r="P351" s="145" t="str">
        <f t="shared" si="93"/>
        <v>Scrap-værdi</v>
      </c>
      <c r="Q351" s="146">
        <f t="shared" si="92"/>
        <v>0</v>
      </c>
      <c r="R351" s="128"/>
      <c r="S351" s="128"/>
    </row>
    <row r="352" spans="1:23" ht="15" x14ac:dyDescent="0.25">
      <c r="A352" s="10" t="s">
        <v>25</v>
      </c>
      <c r="B352" s="75"/>
      <c r="C352" s="75"/>
      <c r="D352" s="75"/>
      <c r="E352" s="118">
        <f t="shared" si="94"/>
        <v>0</v>
      </c>
      <c r="F352" s="74"/>
      <c r="G352" s="150"/>
      <c r="H352" s="151"/>
      <c r="I352" s="151"/>
      <c r="J352" s="151"/>
      <c r="K352" s="151"/>
      <c r="L352" s="151"/>
      <c r="M352" s="151"/>
      <c r="N352" s="151"/>
      <c r="O352" s="152"/>
      <c r="P352" s="127" t="str">
        <f t="shared" si="93"/>
        <v>Evt. indtægter</v>
      </c>
      <c r="Q352" s="146">
        <f t="shared" si="92"/>
        <v>0</v>
      </c>
      <c r="R352" s="128"/>
      <c r="S352" s="128"/>
    </row>
    <row r="353" spans="1:23" ht="15.75" thickBot="1" x14ac:dyDescent="0.3">
      <c r="A353" s="50" t="s">
        <v>3</v>
      </c>
      <c r="B353" s="76"/>
      <c r="C353" s="76"/>
      <c r="D353" s="76"/>
      <c r="E353" s="119">
        <f t="shared" si="94"/>
        <v>0</v>
      </c>
      <c r="F353" s="60"/>
      <c r="G353" s="150"/>
      <c r="H353" s="151"/>
      <c r="I353" s="151"/>
      <c r="J353" s="151"/>
      <c r="K353" s="151"/>
      <c r="L353" s="151"/>
      <c r="M353" s="151"/>
      <c r="N353" s="151"/>
      <c r="O353" s="152"/>
      <c r="P353" s="127" t="str">
        <f t="shared" si="93"/>
        <v>Andet</v>
      </c>
      <c r="Q353" s="146">
        <f t="shared" si="92"/>
        <v>0</v>
      </c>
      <c r="R353" s="128"/>
      <c r="S353" s="128"/>
    </row>
    <row r="354" spans="1:23" ht="15" x14ac:dyDescent="0.25">
      <c r="A354" s="44" t="s">
        <v>132</v>
      </c>
      <c r="B354" s="71">
        <f>SUM(B346+B347+B348+B349+B350-B351-B352+B353)</f>
        <v>0</v>
      </c>
      <c r="C354" s="71">
        <f>SUM(C346+C347+C348+C349+C350-C351-C352+C353)</f>
        <v>0</v>
      </c>
      <c r="D354" s="71">
        <f>SUM(D346+D347+D348+D349+D350-D351-D352+D353)</f>
        <v>0</v>
      </c>
      <c r="E354" s="71">
        <f>SUM(E346+E347+E348+E349+E350-E351-E352+E353)</f>
        <v>0</v>
      </c>
      <c r="F354" s="74">
        <f>SUM(F346:F347)</f>
        <v>0</v>
      </c>
      <c r="G354" s="150"/>
      <c r="H354" s="151"/>
      <c r="I354" s="151"/>
      <c r="J354" s="151"/>
      <c r="K354" s="151"/>
      <c r="L354" s="151"/>
      <c r="M354" s="151"/>
      <c r="N354" s="151"/>
      <c r="O354" s="152"/>
      <c r="P354" s="131" t="str">
        <f t="shared" si="93"/>
        <v>I alt uden OH</v>
      </c>
      <c r="Q354" s="146">
        <f t="shared" si="92"/>
        <v>0</v>
      </c>
      <c r="R354" s="132"/>
      <c r="S354" s="132"/>
    </row>
    <row r="355" spans="1:23" ht="15.75" thickBot="1" x14ac:dyDescent="0.3">
      <c r="A355" s="78" t="s">
        <v>4</v>
      </c>
      <c r="B355" s="76"/>
      <c r="C355" s="76"/>
      <c r="D355" s="76"/>
      <c r="E355" s="77">
        <f t="shared" si="94"/>
        <v>0</v>
      </c>
      <c r="F355" s="60"/>
      <c r="G355" s="150"/>
      <c r="H355" s="151"/>
      <c r="I355" s="151"/>
      <c r="J355" s="151"/>
      <c r="K355" s="151"/>
      <c r="L355" s="151"/>
      <c r="M355" s="151"/>
      <c r="N355" s="151"/>
      <c r="O355" s="152"/>
      <c r="P355" s="127" t="str">
        <f t="shared" si="93"/>
        <v>OH</v>
      </c>
      <c r="Q355" s="146">
        <f t="shared" si="92"/>
        <v>0</v>
      </c>
      <c r="R355" s="133"/>
      <c r="S355" s="133"/>
    </row>
    <row r="356" spans="1:23" ht="15.75" thickBot="1" x14ac:dyDescent="0.3">
      <c r="A356" s="79" t="s">
        <v>0</v>
      </c>
      <c r="B356" s="71">
        <f>SUM(B354:B355)</f>
        <v>0</v>
      </c>
      <c r="C356" s="71">
        <f>SUM(C354:C355)</f>
        <v>0</v>
      </c>
      <c r="D356" s="71">
        <f>SUM(D354:D355)</f>
        <v>0</v>
      </c>
      <c r="E356" s="71">
        <f t="shared" si="94"/>
        <v>0</v>
      </c>
      <c r="F356" s="74"/>
      <c r="G356" s="153"/>
      <c r="H356" s="154"/>
      <c r="I356" s="154"/>
      <c r="J356" s="154"/>
      <c r="K356" s="154"/>
      <c r="L356" s="154"/>
      <c r="M356" s="154"/>
      <c r="N356" s="154"/>
      <c r="O356" s="155"/>
      <c r="P356" s="134" t="str">
        <f t="shared" si="93"/>
        <v>I alt</v>
      </c>
      <c r="Q356" s="146">
        <f t="shared" si="92"/>
        <v>0</v>
      </c>
      <c r="R356" s="126" t="s">
        <v>166</v>
      </c>
      <c r="S356" s="126" t="s">
        <v>161</v>
      </c>
      <c r="T356" s="141" t="s">
        <v>167</v>
      </c>
    </row>
    <row r="357" spans="1:23" ht="15" x14ac:dyDescent="0.25">
      <c r="A357" s="85" t="s">
        <v>22</v>
      </c>
      <c r="B357" s="86" t="e">
        <f>(B355/B354)*100</f>
        <v>#DIV/0!</v>
      </c>
      <c r="C357" s="86" t="e">
        <f>(C355/C354)*100</f>
        <v>#DIV/0!</v>
      </c>
      <c r="D357" s="87" t="s">
        <v>142</v>
      </c>
      <c r="E357" s="83" t="e">
        <f>(B356/E356)*100</f>
        <v>#DIV/0!</v>
      </c>
      <c r="G357" s="9"/>
      <c r="H357" s="9"/>
      <c r="I357" s="9"/>
      <c r="J357" s="9"/>
      <c r="K357" s="9"/>
      <c r="L357" s="9"/>
      <c r="M357" s="9"/>
      <c r="N357" s="9"/>
      <c r="O357" s="9"/>
      <c r="Q357" s="127" t="str">
        <f>A357</f>
        <v>%sats off. Virk.</v>
      </c>
      <c r="R357" s="135">
        <f t="shared" ref="R357:T357" si="95">IFERROR((B355/B354)*100,0)</f>
        <v>0</v>
      </c>
      <c r="S357" s="135">
        <f t="shared" si="95"/>
        <v>0</v>
      </c>
      <c r="T357" s="135">
        <f t="shared" si="95"/>
        <v>0</v>
      </c>
    </row>
    <row r="358" spans="1:23" ht="15" x14ac:dyDescent="0.25">
      <c r="A358" s="85" t="s">
        <v>23</v>
      </c>
      <c r="B358" s="86" t="e">
        <f>(B355/(B346+B347)*100)</f>
        <v>#DIV/0!</v>
      </c>
      <c r="C358" s="86" t="e">
        <f>(C355/(C346+C347)*100)</f>
        <v>#DIV/0!</v>
      </c>
      <c r="D358" s="84" t="e">
        <f>(D355/(D346+D347)*100)</f>
        <v>#DIV/0!</v>
      </c>
      <c r="E358" s="93" t="e">
        <f>(E355/(E346+E347)*100)</f>
        <v>#DIV/0!</v>
      </c>
      <c r="Q358" s="127" t="str">
        <f>A358</f>
        <v>%sat privat Virk.</v>
      </c>
      <c r="R358" s="135">
        <f>IFERROR(B355/(B347+B346)*100,0)</f>
        <v>0</v>
      </c>
      <c r="S358" s="135">
        <f t="shared" ref="S358:T358" si="96">IFERROR(C355/(C347+C346)*100,0)</f>
        <v>0</v>
      </c>
      <c r="T358" s="135">
        <f t="shared" si="96"/>
        <v>0</v>
      </c>
    </row>
    <row r="359" spans="1:23" x14ac:dyDescent="0.2">
      <c r="Q359" t="s">
        <v>163</v>
      </c>
      <c r="R359" s="136" t="e">
        <f>E356/E$16*100</f>
        <v>#DIV/0!</v>
      </c>
      <c r="S359" s="137"/>
      <c r="T359" s="121"/>
      <c r="U359" s="138" t="e">
        <f>R359</f>
        <v>#DIV/0!</v>
      </c>
      <c r="W359" s="138"/>
    </row>
    <row r="360" spans="1:23" ht="15" x14ac:dyDescent="0.25">
      <c r="A360" s="65" t="s">
        <v>140</v>
      </c>
      <c r="B360" s="1"/>
      <c r="C360" s="66"/>
      <c r="D360" s="67" t="s">
        <v>144</v>
      </c>
      <c r="E360" s="1"/>
    </row>
    <row r="361" spans="1:23" ht="15" x14ac:dyDescent="0.25">
      <c r="A361" s="67" t="s">
        <v>141</v>
      </c>
      <c r="B361" s="68"/>
      <c r="C361" s="67"/>
      <c r="D361" s="67" t="s">
        <v>143</v>
      </c>
      <c r="E361" s="1"/>
    </row>
    <row r="362" spans="1:23" ht="15" x14ac:dyDescent="0.25">
      <c r="A362" s="65"/>
      <c r="B362" s="67"/>
      <c r="C362" s="67"/>
      <c r="D362" s="67"/>
      <c r="E362" s="69"/>
    </row>
    <row r="363" spans="1:23" ht="15.75" thickBot="1" x14ac:dyDescent="0.3">
      <c r="A363" s="92"/>
      <c r="B363" s="51" t="s">
        <v>146</v>
      </c>
      <c r="C363" s="51" t="s">
        <v>6</v>
      </c>
      <c r="D363" s="51" t="s">
        <v>7</v>
      </c>
      <c r="E363" s="51" t="s">
        <v>0</v>
      </c>
      <c r="F363" s="52" t="s">
        <v>24</v>
      </c>
      <c r="G363" s="9"/>
      <c r="H363" s="9"/>
      <c r="I363" s="9"/>
      <c r="J363" s="9"/>
      <c r="K363" s="9"/>
      <c r="L363" s="9"/>
      <c r="M363" s="9"/>
      <c r="N363" s="9"/>
      <c r="O363" s="9"/>
      <c r="P363" s="124"/>
      <c r="Q363" s="126" t="s">
        <v>165</v>
      </c>
      <c r="R363" s="126" t="s">
        <v>162</v>
      </c>
      <c r="S363" s="126"/>
      <c r="V363" s="126"/>
    </row>
    <row r="364" spans="1:23" ht="15" x14ac:dyDescent="0.25">
      <c r="A364" s="10" t="s">
        <v>1</v>
      </c>
      <c r="B364" s="70"/>
      <c r="C364" s="70"/>
      <c r="D364" s="70"/>
      <c r="E364" s="118">
        <f>SUM(B364:D364)</f>
        <v>0</v>
      </c>
      <c r="F364" s="72"/>
      <c r="G364" s="147"/>
      <c r="H364" s="148"/>
      <c r="I364" s="148"/>
      <c r="J364" s="148"/>
      <c r="K364" s="148"/>
      <c r="L364" s="148"/>
      <c r="M364" s="148"/>
      <c r="N364" s="148"/>
      <c r="O364" s="149"/>
      <c r="P364" s="127" t="str">
        <f>A364</f>
        <v>VIP</v>
      </c>
      <c r="Q364" s="146">
        <f t="shared" ref="Q364:Q374" si="97">IFERROR(B364*100/E364,0)</f>
        <v>0</v>
      </c>
      <c r="R364" s="129">
        <f>IFERROR(E364/F364,0)</f>
        <v>0</v>
      </c>
      <c r="S364" s="128"/>
    </row>
    <row r="365" spans="1:23" ht="15" x14ac:dyDescent="0.25">
      <c r="A365" s="10" t="s">
        <v>2</v>
      </c>
      <c r="B365" s="70"/>
      <c r="C365" s="70"/>
      <c r="D365" s="70"/>
      <c r="E365" s="118">
        <f>SUM(B365:D365)</f>
        <v>0</v>
      </c>
      <c r="F365" s="73"/>
      <c r="G365" s="150"/>
      <c r="H365" s="151"/>
      <c r="I365" s="151"/>
      <c r="J365" s="151"/>
      <c r="K365" s="151"/>
      <c r="L365" s="151"/>
      <c r="M365" s="151"/>
      <c r="N365" s="151"/>
      <c r="O365" s="152"/>
      <c r="P365" s="127" t="str">
        <f t="shared" ref="P365:P374" si="98">A365</f>
        <v>TAP</v>
      </c>
      <c r="Q365" s="146">
        <f t="shared" si="97"/>
        <v>0</v>
      </c>
      <c r="R365" s="129">
        <f>IFERROR(E365/F365,0)</f>
        <v>0</v>
      </c>
      <c r="S365" s="128"/>
    </row>
    <row r="366" spans="1:23" ht="15" x14ac:dyDescent="0.25">
      <c r="A366" s="10" t="s">
        <v>10</v>
      </c>
      <c r="B366" s="70"/>
      <c r="C366" s="70"/>
      <c r="D366" s="70"/>
      <c r="E366" s="118">
        <f>SUM(B366:D366)</f>
        <v>0</v>
      </c>
      <c r="F366" s="74"/>
      <c r="G366" s="150"/>
      <c r="H366" s="151"/>
      <c r="I366" s="151"/>
      <c r="J366" s="151"/>
      <c r="K366" s="151"/>
      <c r="L366" s="151"/>
      <c r="M366" s="151"/>
      <c r="N366" s="151"/>
      <c r="O366" s="152"/>
      <c r="P366" s="127" t="str">
        <f t="shared" si="98"/>
        <v>Ekstern bistand</v>
      </c>
      <c r="Q366" s="146">
        <f t="shared" si="97"/>
        <v>0</v>
      </c>
      <c r="R366" s="128"/>
      <c r="S366" s="128"/>
    </row>
    <row r="367" spans="1:23" ht="15" x14ac:dyDescent="0.25">
      <c r="A367" s="10" t="s">
        <v>9</v>
      </c>
      <c r="B367" s="70"/>
      <c r="C367" s="70"/>
      <c r="D367" s="70"/>
      <c r="E367" s="118">
        <f>SUM(B367:D367)</f>
        <v>0</v>
      </c>
      <c r="F367" s="74"/>
      <c r="G367" s="150"/>
      <c r="H367" s="151"/>
      <c r="I367" s="151"/>
      <c r="J367" s="151"/>
      <c r="K367" s="151"/>
      <c r="L367" s="151"/>
      <c r="M367" s="151"/>
      <c r="N367" s="151"/>
      <c r="O367" s="152"/>
      <c r="P367" s="127" t="str">
        <f t="shared" si="98"/>
        <v>Øvrige aktiviteter</v>
      </c>
      <c r="Q367" s="146">
        <f t="shared" si="97"/>
        <v>0</v>
      </c>
      <c r="R367" s="128"/>
      <c r="S367" s="128"/>
    </row>
    <row r="368" spans="1:23" ht="15" x14ac:dyDescent="0.25">
      <c r="A368" s="10" t="s">
        <v>8</v>
      </c>
      <c r="B368" s="70"/>
      <c r="C368" s="70"/>
      <c r="D368" s="70"/>
      <c r="E368" s="118">
        <f>SUM(B368:D368)</f>
        <v>0</v>
      </c>
      <c r="F368" s="74"/>
      <c r="G368" s="150"/>
      <c r="H368" s="151"/>
      <c r="I368" s="151"/>
      <c r="J368" s="151"/>
      <c r="K368" s="151"/>
      <c r="L368" s="151"/>
      <c r="M368" s="151"/>
      <c r="N368" s="151"/>
      <c r="O368" s="152"/>
      <c r="P368" s="145" t="str">
        <f t="shared" si="98"/>
        <v>Apperatur/udstyr</v>
      </c>
      <c r="Q368" s="146">
        <f t="shared" si="97"/>
        <v>0</v>
      </c>
      <c r="R368" s="128"/>
      <c r="S368" s="128"/>
    </row>
    <row r="369" spans="1:23" ht="15" x14ac:dyDescent="0.25">
      <c r="A369" s="10" t="s">
        <v>5</v>
      </c>
      <c r="B369" s="75"/>
      <c r="C369" s="75"/>
      <c r="D369" s="75"/>
      <c r="E369" s="118">
        <f t="shared" ref="E369:E374" si="99">SUM(B369:D369)</f>
        <v>0</v>
      </c>
      <c r="F369" s="74"/>
      <c r="G369" s="150"/>
      <c r="H369" s="151"/>
      <c r="I369" s="151"/>
      <c r="J369" s="151"/>
      <c r="K369" s="151"/>
      <c r="L369" s="151"/>
      <c r="M369" s="151"/>
      <c r="N369" s="151"/>
      <c r="O369" s="152"/>
      <c r="P369" s="145" t="str">
        <f t="shared" si="98"/>
        <v>Scrap-værdi</v>
      </c>
      <c r="Q369" s="146">
        <f t="shared" si="97"/>
        <v>0</v>
      </c>
      <c r="R369" s="128"/>
      <c r="S369" s="128"/>
    </row>
    <row r="370" spans="1:23" ht="15" x14ac:dyDescent="0.25">
      <c r="A370" s="10" t="s">
        <v>25</v>
      </c>
      <c r="B370" s="75"/>
      <c r="C370" s="75"/>
      <c r="D370" s="75"/>
      <c r="E370" s="118">
        <f t="shared" si="99"/>
        <v>0</v>
      </c>
      <c r="F370" s="74"/>
      <c r="G370" s="150"/>
      <c r="H370" s="151"/>
      <c r="I370" s="151"/>
      <c r="J370" s="151"/>
      <c r="K370" s="151"/>
      <c r="L370" s="151"/>
      <c r="M370" s="151"/>
      <c r="N370" s="151"/>
      <c r="O370" s="152"/>
      <c r="P370" s="127" t="str">
        <f t="shared" si="98"/>
        <v>Evt. indtægter</v>
      </c>
      <c r="Q370" s="146">
        <f t="shared" si="97"/>
        <v>0</v>
      </c>
      <c r="R370" s="128"/>
      <c r="S370" s="128"/>
    </row>
    <row r="371" spans="1:23" ht="15.75" thickBot="1" x14ac:dyDescent="0.3">
      <c r="A371" s="50" t="s">
        <v>3</v>
      </c>
      <c r="B371" s="76"/>
      <c r="C371" s="76"/>
      <c r="D371" s="76"/>
      <c r="E371" s="119">
        <f t="shared" si="99"/>
        <v>0</v>
      </c>
      <c r="F371" s="60"/>
      <c r="G371" s="150"/>
      <c r="H371" s="151"/>
      <c r="I371" s="151"/>
      <c r="J371" s="151"/>
      <c r="K371" s="151"/>
      <c r="L371" s="151"/>
      <c r="M371" s="151"/>
      <c r="N371" s="151"/>
      <c r="O371" s="152"/>
      <c r="P371" s="127" t="str">
        <f t="shared" si="98"/>
        <v>Andet</v>
      </c>
      <c r="Q371" s="146">
        <f t="shared" si="97"/>
        <v>0</v>
      </c>
      <c r="R371" s="128"/>
      <c r="S371" s="128"/>
    </row>
    <row r="372" spans="1:23" ht="15" x14ac:dyDescent="0.25">
      <c r="A372" s="44" t="s">
        <v>132</v>
      </c>
      <c r="B372" s="71">
        <f>SUM(B364+B365+B366+B367+B368-B369-B370+B371)</f>
        <v>0</v>
      </c>
      <c r="C372" s="71">
        <f>SUM(C364+C365+C366+C367+C368-C369-C370+C371)</f>
        <v>0</v>
      </c>
      <c r="D372" s="71">
        <f>SUM(D364+D365+D366+D367+D368-D369-D370+D371)</f>
        <v>0</v>
      </c>
      <c r="E372" s="71">
        <f>SUM(E364+E365+E366+E367+E368-E369-E370+E371)</f>
        <v>0</v>
      </c>
      <c r="F372" s="74">
        <f>SUM(F364:F365)</f>
        <v>0</v>
      </c>
      <c r="G372" s="150"/>
      <c r="H372" s="151"/>
      <c r="I372" s="151"/>
      <c r="J372" s="151"/>
      <c r="K372" s="151"/>
      <c r="L372" s="151"/>
      <c r="M372" s="151"/>
      <c r="N372" s="151"/>
      <c r="O372" s="152"/>
      <c r="P372" s="131" t="str">
        <f t="shared" si="98"/>
        <v>I alt uden OH</v>
      </c>
      <c r="Q372" s="146">
        <f t="shared" si="97"/>
        <v>0</v>
      </c>
      <c r="R372" s="132"/>
      <c r="S372" s="132"/>
    </row>
    <row r="373" spans="1:23" ht="15.75" thickBot="1" x14ac:dyDescent="0.3">
      <c r="A373" s="78" t="s">
        <v>4</v>
      </c>
      <c r="B373" s="76"/>
      <c r="C373" s="76"/>
      <c r="D373" s="76"/>
      <c r="E373" s="77">
        <f t="shared" si="99"/>
        <v>0</v>
      </c>
      <c r="F373" s="60"/>
      <c r="G373" s="150"/>
      <c r="H373" s="151"/>
      <c r="I373" s="151"/>
      <c r="J373" s="151"/>
      <c r="K373" s="151"/>
      <c r="L373" s="151"/>
      <c r="M373" s="151"/>
      <c r="N373" s="151"/>
      <c r="O373" s="152"/>
      <c r="P373" s="127" t="str">
        <f t="shared" si="98"/>
        <v>OH</v>
      </c>
      <c r="Q373" s="146">
        <f t="shared" si="97"/>
        <v>0</v>
      </c>
      <c r="R373" s="133"/>
      <c r="S373" s="133"/>
    </row>
    <row r="374" spans="1:23" ht="15.75" thickBot="1" x14ac:dyDescent="0.3">
      <c r="A374" s="79" t="s">
        <v>0</v>
      </c>
      <c r="B374" s="71">
        <f>SUM(B372:B373)</f>
        <v>0</v>
      </c>
      <c r="C374" s="71">
        <f>SUM(C372:C373)</f>
        <v>0</v>
      </c>
      <c r="D374" s="71">
        <f>SUM(D372:D373)</f>
        <v>0</v>
      </c>
      <c r="E374" s="71">
        <f t="shared" si="99"/>
        <v>0</v>
      </c>
      <c r="F374" s="74"/>
      <c r="G374" s="153"/>
      <c r="H374" s="154"/>
      <c r="I374" s="154"/>
      <c r="J374" s="154"/>
      <c r="K374" s="154"/>
      <c r="L374" s="154"/>
      <c r="M374" s="154"/>
      <c r="N374" s="154"/>
      <c r="O374" s="155"/>
      <c r="P374" s="134" t="str">
        <f t="shared" si="98"/>
        <v>I alt</v>
      </c>
      <c r="Q374" s="146">
        <f t="shared" si="97"/>
        <v>0</v>
      </c>
      <c r="R374" s="126" t="s">
        <v>166</v>
      </c>
      <c r="S374" s="126" t="s">
        <v>161</v>
      </c>
      <c r="T374" s="141" t="s">
        <v>167</v>
      </c>
    </row>
    <row r="375" spans="1:23" ht="15" x14ac:dyDescent="0.25">
      <c r="A375" s="85" t="s">
        <v>22</v>
      </c>
      <c r="B375" s="86" t="e">
        <f>(B373/B372)*100</f>
        <v>#DIV/0!</v>
      </c>
      <c r="C375" s="86" t="e">
        <f>(C373/C372)*100</f>
        <v>#DIV/0!</v>
      </c>
      <c r="D375" s="87" t="s">
        <v>142</v>
      </c>
      <c r="E375" s="83" t="e">
        <f>(B374/E374)*100</f>
        <v>#DIV/0!</v>
      </c>
      <c r="G375" s="9"/>
      <c r="H375" s="9"/>
      <c r="I375" s="9"/>
      <c r="J375" s="9"/>
      <c r="K375" s="9"/>
      <c r="L375" s="9"/>
      <c r="M375" s="9"/>
      <c r="N375" s="9"/>
      <c r="O375" s="9"/>
      <c r="Q375" s="127" t="str">
        <f>A375</f>
        <v>%sats off. Virk.</v>
      </c>
      <c r="R375" s="135">
        <f t="shared" ref="R375:T375" si="100">IFERROR((B373/B372)*100,0)</f>
        <v>0</v>
      </c>
      <c r="S375" s="135">
        <f t="shared" si="100"/>
        <v>0</v>
      </c>
      <c r="T375" s="135">
        <f t="shared" si="100"/>
        <v>0</v>
      </c>
    </row>
    <row r="376" spans="1:23" ht="15" x14ac:dyDescent="0.25">
      <c r="A376" s="85" t="s">
        <v>23</v>
      </c>
      <c r="B376" s="86" t="e">
        <f>(B373/(B364+B365)*100)</f>
        <v>#DIV/0!</v>
      </c>
      <c r="C376" s="86" t="e">
        <f>(C373/(C364+C365)*100)</f>
        <v>#DIV/0!</v>
      </c>
      <c r="D376" s="84" t="e">
        <f>(D373/(D364+D365)*100)</f>
        <v>#DIV/0!</v>
      </c>
      <c r="E376" s="93" t="e">
        <f>(E373/(E364+E365)*100)</f>
        <v>#DIV/0!</v>
      </c>
      <c r="Q376" s="127" t="str">
        <f>A376</f>
        <v>%sat privat Virk.</v>
      </c>
      <c r="R376" s="135">
        <f>IFERROR(B373/(B365+B364)*100,0)</f>
        <v>0</v>
      </c>
      <c r="S376" s="135">
        <f t="shared" ref="S376:T376" si="101">IFERROR(C373/(C365+C364)*100,0)</f>
        <v>0</v>
      </c>
      <c r="T376" s="135">
        <f t="shared" si="101"/>
        <v>0</v>
      </c>
    </row>
    <row r="377" spans="1:23" ht="15" x14ac:dyDescent="0.25">
      <c r="B377" s="88"/>
      <c r="C377" s="88"/>
      <c r="D377" s="88"/>
      <c r="E377" s="94"/>
      <c r="Q377" t="s">
        <v>163</v>
      </c>
      <c r="R377" s="136" t="e">
        <f>E374/E$16*100</f>
        <v>#DIV/0!</v>
      </c>
      <c r="S377" s="137"/>
      <c r="T377" s="121"/>
      <c r="U377" s="138" t="e">
        <f>R377</f>
        <v>#DIV/0!</v>
      </c>
      <c r="W377" s="138"/>
    </row>
    <row r="378" spans="1:23" ht="15" x14ac:dyDescent="0.25">
      <c r="A378" s="65" t="s">
        <v>140</v>
      </c>
      <c r="B378" s="1"/>
      <c r="C378" s="66"/>
      <c r="D378" s="67" t="s">
        <v>144</v>
      </c>
      <c r="E378" s="1"/>
    </row>
    <row r="379" spans="1:23" ht="15" x14ac:dyDescent="0.25">
      <c r="A379" s="67" t="s">
        <v>141</v>
      </c>
      <c r="B379" s="68"/>
      <c r="C379" s="67"/>
      <c r="D379" s="67" t="s">
        <v>143</v>
      </c>
      <c r="E379" s="1"/>
    </row>
    <row r="380" spans="1:23" ht="15" x14ac:dyDescent="0.25">
      <c r="A380" s="65"/>
      <c r="B380" s="67"/>
      <c r="C380" s="67"/>
      <c r="D380" s="67"/>
      <c r="E380" s="69"/>
    </row>
    <row r="381" spans="1:23" ht="15.75" thickBot="1" x14ac:dyDescent="0.3">
      <c r="A381" s="92"/>
      <c r="B381" s="51" t="s">
        <v>146</v>
      </c>
      <c r="C381" s="51" t="s">
        <v>6</v>
      </c>
      <c r="D381" s="51" t="s">
        <v>7</v>
      </c>
      <c r="E381" s="51" t="s">
        <v>0</v>
      </c>
      <c r="F381" s="52" t="s">
        <v>24</v>
      </c>
      <c r="G381" s="9"/>
      <c r="H381" s="9"/>
      <c r="I381" s="9"/>
      <c r="J381" s="9"/>
      <c r="K381" s="9"/>
      <c r="L381" s="9"/>
      <c r="M381" s="9"/>
      <c r="N381" s="9"/>
      <c r="O381" s="9"/>
      <c r="P381" s="124"/>
      <c r="Q381" s="126" t="s">
        <v>165</v>
      </c>
      <c r="R381" s="126" t="s">
        <v>162</v>
      </c>
      <c r="S381" s="126"/>
      <c r="V381" s="126"/>
    </row>
    <row r="382" spans="1:23" ht="15" x14ac:dyDescent="0.25">
      <c r="A382" s="10" t="s">
        <v>1</v>
      </c>
      <c r="B382" s="70"/>
      <c r="C382" s="70"/>
      <c r="D382" s="70"/>
      <c r="E382" s="118">
        <f>SUM(B382:D382)</f>
        <v>0</v>
      </c>
      <c r="F382" s="72"/>
      <c r="G382" s="147"/>
      <c r="H382" s="148"/>
      <c r="I382" s="148"/>
      <c r="J382" s="148"/>
      <c r="K382" s="148"/>
      <c r="L382" s="148"/>
      <c r="M382" s="148"/>
      <c r="N382" s="148"/>
      <c r="O382" s="149"/>
      <c r="P382" s="127" t="str">
        <f>A382</f>
        <v>VIP</v>
      </c>
      <c r="Q382" s="146">
        <f t="shared" ref="Q382:Q392" si="102">IFERROR(B382*100/E382,0)</f>
        <v>0</v>
      </c>
      <c r="R382" s="129">
        <f>IFERROR(E382/F382,0)</f>
        <v>0</v>
      </c>
      <c r="S382" s="128"/>
    </row>
    <row r="383" spans="1:23" ht="15" x14ac:dyDescent="0.25">
      <c r="A383" s="10" t="s">
        <v>2</v>
      </c>
      <c r="B383" s="70"/>
      <c r="C383" s="70"/>
      <c r="D383" s="70"/>
      <c r="E383" s="118">
        <f>SUM(B383:D383)</f>
        <v>0</v>
      </c>
      <c r="F383" s="73"/>
      <c r="G383" s="150"/>
      <c r="H383" s="151"/>
      <c r="I383" s="151"/>
      <c r="J383" s="151"/>
      <c r="K383" s="151"/>
      <c r="L383" s="151"/>
      <c r="M383" s="151"/>
      <c r="N383" s="151"/>
      <c r="O383" s="152"/>
      <c r="P383" s="127" t="str">
        <f t="shared" ref="P383:P392" si="103">A383</f>
        <v>TAP</v>
      </c>
      <c r="Q383" s="146">
        <f t="shared" si="102"/>
        <v>0</v>
      </c>
      <c r="R383" s="129">
        <f>IFERROR(E383/F383,0)</f>
        <v>0</v>
      </c>
      <c r="S383" s="128"/>
    </row>
    <row r="384" spans="1:23" ht="15" x14ac:dyDescent="0.25">
      <c r="A384" s="10" t="s">
        <v>10</v>
      </c>
      <c r="B384" s="70"/>
      <c r="C384" s="70"/>
      <c r="D384" s="70"/>
      <c r="E384" s="118">
        <f>SUM(B384:D384)</f>
        <v>0</v>
      </c>
      <c r="F384" s="74"/>
      <c r="G384" s="150"/>
      <c r="H384" s="151"/>
      <c r="I384" s="151"/>
      <c r="J384" s="151"/>
      <c r="K384" s="151"/>
      <c r="L384" s="151"/>
      <c r="M384" s="151"/>
      <c r="N384" s="151"/>
      <c r="O384" s="152"/>
      <c r="P384" s="127" t="str">
        <f t="shared" si="103"/>
        <v>Ekstern bistand</v>
      </c>
      <c r="Q384" s="146">
        <f t="shared" si="102"/>
        <v>0</v>
      </c>
      <c r="R384" s="128"/>
      <c r="S384" s="128"/>
    </row>
    <row r="385" spans="1:23" ht="15" x14ac:dyDescent="0.25">
      <c r="A385" s="10" t="s">
        <v>9</v>
      </c>
      <c r="B385" s="70"/>
      <c r="C385" s="70"/>
      <c r="D385" s="70"/>
      <c r="E385" s="118">
        <f>SUM(B385:D385)</f>
        <v>0</v>
      </c>
      <c r="F385" s="74"/>
      <c r="G385" s="150"/>
      <c r="H385" s="151"/>
      <c r="I385" s="151"/>
      <c r="J385" s="151"/>
      <c r="K385" s="151"/>
      <c r="L385" s="151"/>
      <c r="M385" s="151"/>
      <c r="N385" s="151"/>
      <c r="O385" s="152"/>
      <c r="P385" s="127" t="str">
        <f t="shared" si="103"/>
        <v>Øvrige aktiviteter</v>
      </c>
      <c r="Q385" s="146">
        <f t="shared" si="102"/>
        <v>0</v>
      </c>
      <c r="R385" s="128"/>
      <c r="S385" s="128"/>
    </row>
    <row r="386" spans="1:23" ht="15" x14ac:dyDescent="0.25">
      <c r="A386" s="10" t="s">
        <v>8</v>
      </c>
      <c r="B386" s="70"/>
      <c r="C386" s="70"/>
      <c r="D386" s="70"/>
      <c r="E386" s="118">
        <f>SUM(B386:D386)</f>
        <v>0</v>
      </c>
      <c r="F386" s="74"/>
      <c r="G386" s="150"/>
      <c r="H386" s="151"/>
      <c r="I386" s="151"/>
      <c r="J386" s="151"/>
      <c r="K386" s="151"/>
      <c r="L386" s="151"/>
      <c r="M386" s="151"/>
      <c r="N386" s="151"/>
      <c r="O386" s="152"/>
      <c r="P386" s="145" t="str">
        <f t="shared" si="103"/>
        <v>Apperatur/udstyr</v>
      </c>
      <c r="Q386" s="146">
        <f t="shared" si="102"/>
        <v>0</v>
      </c>
      <c r="R386" s="128"/>
      <c r="S386" s="128"/>
    </row>
    <row r="387" spans="1:23" ht="15" x14ac:dyDescent="0.25">
      <c r="A387" s="10" t="s">
        <v>5</v>
      </c>
      <c r="B387" s="75"/>
      <c r="C387" s="75"/>
      <c r="D387" s="75"/>
      <c r="E387" s="118">
        <f t="shared" ref="E387:E392" si="104">SUM(B387:D387)</f>
        <v>0</v>
      </c>
      <c r="F387" s="74"/>
      <c r="G387" s="150"/>
      <c r="H387" s="151"/>
      <c r="I387" s="151"/>
      <c r="J387" s="151"/>
      <c r="K387" s="151"/>
      <c r="L387" s="151"/>
      <c r="M387" s="151"/>
      <c r="N387" s="151"/>
      <c r="O387" s="152"/>
      <c r="P387" s="145" t="str">
        <f t="shared" si="103"/>
        <v>Scrap-værdi</v>
      </c>
      <c r="Q387" s="146">
        <f t="shared" si="102"/>
        <v>0</v>
      </c>
      <c r="R387" s="128"/>
      <c r="S387" s="128"/>
    </row>
    <row r="388" spans="1:23" ht="15" x14ac:dyDescent="0.25">
      <c r="A388" s="10" t="s">
        <v>25</v>
      </c>
      <c r="B388" s="75"/>
      <c r="C388" s="75"/>
      <c r="D388" s="75"/>
      <c r="E388" s="118">
        <f t="shared" si="104"/>
        <v>0</v>
      </c>
      <c r="F388" s="74"/>
      <c r="G388" s="150"/>
      <c r="H388" s="151"/>
      <c r="I388" s="151"/>
      <c r="J388" s="151"/>
      <c r="K388" s="151"/>
      <c r="L388" s="151"/>
      <c r="M388" s="151"/>
      <c r="N388" s="151"/>
      <c r="O388" s="152"/>
      <c r="P388" s="127" t="str">
        <f t="shared" si="103"/>
        <v>Evt. indtægter</v>
      </c>
      <c r="Q388" s="146">
        <f t="shared" si="102"/>
        <v>0</v>
      </c>
      <c r="R388" s="128"/>
      <c r="S388" s="128"/>
    </row>
    <row r="389" spans="1:23" ht="15.75" thickBot="1" x14ac:dyDescent="0.3">
      <c r="A389" s="50" t="s">
        <v>3</v>
      </c>
      <c r="B389" s="76"/>
      <c r="C389" s="76"/>
      <c r="D389" s="76"/>
      <c r="E389" s="119">
        <f t="shared" si="104"/>
        <v>0</v>
      </c>
      <c r="F389" s="60"/>
      <c r="G389" s="150"/>
      <c r="H389" s="151"/>
      <c r="I389" s="151"/>
      <c r="J389" s="151"/>
      <c r="K389" s="151"/>
      <c r="L389" s="151"/>
      <c r="M389" s="151"/>
      <c r="N389" s="151"/>
      <c r="O389" s="152"/>
      <c r="P389" s="127" t="str">
        <f t="shared" si="103"/>
        <v>Andet</v>
      </c>
      <c r="Q389" s="146">
        <f t="shared" si="102"/>
        <v>0</v>
      </c>
      <c r="R389" s="128"/>
      <c r="S389" s="128"/>
    </row>
    <row r="390" spans="1:23" ht="15" x14ac:dyDescent="0.25">
      <c r="A390" s="44" t="s">
        <v>132</v>
      </c>
      <c r="B390" s="71">
        <f>SUM(B382+B383+B384+B385+B386-B387-B388+B389)</f>
        <v>0</v>
      </c>
      <c r="C390" s="71">
        <f>SUM(C382+C383+C384+C385+C386-C387-C388+C389)</f>
        <v>0</v>
      </c>
      <c r="D390" s="71">
        <f>SUM(D382+D383+D384+D385+D386-D387-D388+D389)</f>
        <v>0</v>
      </c>
      <c r="E390" s="71">
        <f>SUM(E382+E383+E384+E385+E386-E387-E388+E389)</f>
        <v>0</v>
      </c>
      <c r="F390" s="74">
        <f>SUM(F382:F383)</f>
        <v>0</v>
      </c>
      <c r="G390" s="150"/>
      <c r="H390" s="151"/>
      <c r="I390" s="151"/>
      <c r="J390" s="151"/>
      <c r="K390" s="151"/>
      <c r="L390" s="151"/>
      <c r="M390" s="151"/>
      <c r="N390" s="151"/>
      <c r="O390" s="152"/>
      <c r="P390" s="131" t="str">
        <f t="shared" si="103"/>
        <v>I alt uden OH</v>
      </c>
      <c r="Q390" s="146">
        <f t="shared" si="102"/>
        <v>0</v>
      </c>
      <c r="R390" s="132"/>
      <c r="S390" s="132"/>
    </row>
    <row r="391" spans="1:23" ht="15.75" thickBot="1" x14ac:dyDescent="0.3">
      <c r="A391" s="78" t="s">
        <v>4</v>
      </c>
      <c r="B391" s="76"/>
      <c r="C391" s="76"/>
      <c r="D391" s="76"/>
      <c r="E391" s="77">
        <f t="shared" si="104"/>
        <v>0</v>
      </c>
      <c r="F391" s="60"/>
      <c r="G391" s="150"/>
      <c r="H391" s="151"/>
      <c r="I391" s="151"/>
      <c r="J391" s="151"/>
      <c r="K391" s="151"/>
      <c r="L391" s="151"/>
      <c r="M391" s="151"/>
      <c r="N391" s="151"/>
      <c r="O391" s="152"/>
      <c r="P391" s="127" t="str">
        <f t="shared" si="103"/>
        <v>OH</v>
      </c>
      <c r="Q391" s="146">
        <f t="shared" si="102"/>
        <v>0</v>
      </c>
      <c r="R391" s="133"/>
      <c r="S391" s="133"/>
    </row>
    <row r="392" spans="1:23" ht="15.75" thickBot="1" x14ac:dyDescent="0.3">
      <c r="A392" s="79" t="s">
        <v>0</v>
      </c>
      <c r="B392" s="71">
        <f>SUM(B390:B391)</f>
        <v>0</v>
      </c>
      <c r="C392" s="71">
        <f>SUM(C390:C391)</f>
        <v>0</v>
      </c>
      <c r="D392" s="71">
        <f>SUM(D390:D391)</f>
        <v>0</v>
      </c>
      <c r="E392" s="71">
        <f t="shared" si="104"/>
        <v>0</v>
      </c>
      <c r="F392" s="74"/>
      <c r="G392" s="153"/>
      <c r="H392" s="154"/>
      <c r="I392" s="154"/>
      <c r="J392" s="154"/>
      <c r="K392" s="154"/>
      <c r="L392" s="154"/>
      <c r="M392" s="154"/>
      <c r="N392" s="154"/>
      <c r="O392" s="155"/>
      <c r="P392" s="134" t="str">
        <f t="shared" si="103"/>
        <v>I alt</v>
      </c>
      <c r="Q392" s="146">
        <f t="shared" si="102"/>
        <v>0</v>
      </c>
      <c r="R392" s="126" t="s">
        <v>166</v>
      </c>
      <c r="S392" s="126" t="s">
        <v>161</v>
      </c>
      <c r="T392" s="141" t="s">
        <v>167</v>
      </c>
    </row>
    <row r="393" spans="1:23" ht="15" x14ac:dyDescent="0.25">
      <c r="A393" s="85" t="s">
        <v>22</v>
      </c>
      <c r="B393" s="86" t="e">
        <f>(B391/B390)*100</f>
        <v>#DIV/0!</v>
      </c>
      <c r="C393" s="86" t="e">
        <f>(C391/C390)*100</f>
        <v>#DIV/0!</v>
      </c>
      <c r="D393" s="87" t="s">
        <v>142</v>
      </c>
      <c r="E393" s="83" t="e">
        <f>(B392/E392)*100</f>
        <v>#DIV/0!</v>
      </c>
      <c r="G393" s="9"/>
      <c r="H393" s="9"/>
      <c r="I393" s="9"/>
      <c r="J393" s="9"/>
      <c r="K393" s="9"/>
      <c r="L393" s="9"/>
      <c r="M393" s="9"/>
      <c r="N393" s="9"/>
      <c r="O393" s="9"/>
      <c r="Q393" s="127" t="str">
        <f>A393</f>
        <v>%sats off. Virk.</v>
      </c>
      <c r="R393" s="135">
        <f t="shared" ref="R393:T393" si="105">IFERROR((B391/B390)*100,0)</f>
        <v>0</v>
      </c>
      <c r="S393" s="135">
        <f t="shared" si="105"/>
        <v>0</v>
      </c>
      <c r="T393" s="135">
        <f t="shared" si="105"/>
        <v>0</v>
      </c>
    </row>
    <row r="394" spans="1:23" ht="15" x14ac:dyDescent="0.25">
      <c r="A394" s="85" t="s">
        <v>23</v>
      </c>
      <c r="B394" s="86" t="e">
        <f>(B391/(B382+B383)*100)</f>
        <v>#DIV/0!</v>
      </c>
      <c r="C394" s="86" t="e">
        <f>(C391/(C382+C383)*100)</f>
        <v>#DIV/0!</v>
      </c>
      <c r="D394" s="84" t="e">
        <f>(D391/(D382+D383)*100)</f>
        <v>#DIV/0!</v>
      </c>
      <c r="E394" s="93" t="e">
        <f>(E391/(E382+E383)*100)</f>
        <v>#DIV/0!</v>
      </c>
      <c r="Q394" s="127" t="str">
        <f>A394</f>
        <v>%sat privat Virk.</v>
      </c>
      <c r="R394" s="135">
        <f>IFERROR(B391/(B383+B382)*100,0)</f>
        <v>0</v>
      </c>
      <c r="S394" s="135">
        <f t="shared" ref="S394:T394" si="106">IFERROR(C391/(C383+C382)*100,0)</f>
        <v>0</v>
      </c>
      <c r="T394" s="135">
        <f t="shared" si="106"/>
        <v>0</v>
      </c>
    </row>
    <row r="395" spans="1:23" x14ac:dyDescent="0.2">
      <c r="Q395" t="s">
        <v>163</v>
      </c>
      <c r="R395" s="136" t="e">
        <f>E392/E$16*100</f>
        <v>#DIV/0!</v>
      </c>
      <c r="S395" s="137"/>
      <c r="T395" s="121"/>
      <c r="U395" s="138" t="e">
        <f>R395</f>
        <v>#DIV/0!</v>
      </c>
      <c r="W395" s="138"/>
    </row>
    <row r="396" spans="1:23" ht="15" x14ac:dyDescent="0.25">
      <c r="A396" s="65" t="s">
        <v>140</v>
      </c>
      <c r="B396" s="1"/>
      <c r="C396" s="66"/>
      <c r="D396" s="67" t="s">
        <v>144</v>
      </c>
      <c r="E396" s="1"/>
    </row>
    <row r="397" spans="1:23" ht="15" x14ac:dyDescent="0.25">
      <c r="A397" s="67" t="s">
        <v>141</v>
      </c>
      <c r="B397" s="68"/>
      <c r="C397" s="67"/>
      <c r="D397" s="67" t="s">
        <v>143</v>
      </c>
      <c r="E397" s="1"/>
    </row>
    <row r="398" spans="1:23" ht="15" x14ac:dyDescent="0.25">
      <c r="A398" s="65"/>
      <c r="B398" s="67"/>
      <c r="C398" s="67"/>
      <c r="D398" s="67"/>
      <c r="E398" s="69"/>
    </row>
    <row r="399" spans="1:23" ht="15.75" thickBot="1" x14ac:dyDescent="0.3">
      <c r="A399" s="92"/>
      <c r="B399" s="51" t="s">
        <v>146</v>
      </c>
      <c r="C399" s="51" t="s">
        <v>6</v>
      </c>
      <c r="D399" s="51" t="s">
        <v>7</v>
      </c>
      <c r="E399" s="51" t="s">
        <v>0</v>
      </c>
      <c r="F399" s="52" t="s">
        <v>24</v>
      </c>
      <c r="G399" s="9"/>
      <c r="H399" s="9"/>
      <c r="I399" s="9"/>
      <c r="J399" s="9"/>
      <c r="K399" s="9"/>
      <c r="L399" s="9"/>
      <c r="M399" s="9"/>
      <c r="N399" s="9"/>
      <c r="O399" s="9"/>
      <c r="P399" s="124"/>
      <c r="Q399" s="126" t="s">
        <v>165</v>
      </c>
      <c r="R399" s="126" t="s">
        <v>162</v>
      </c>
      <c r="S399" s="126"/>
      <c r="V399" s="126"/>
    </row>
    <row r="400" spans="1:23" ht="15" x14ac:dyDescent="0.25">
      <c r="A400" s="10" t="s">
        <v>1</v>
      </c>
      <c r="B400" s="70"/>
      <c r="C400" s="70"/>
      <c r="D400" s="70"/>
      <c r="E400" s="118">
        <f>SUM(B400:D400)</f>
        <v>0</v>
      </c>
      <c r="F400" s="72"/>
      <c r="G400" s="147"/>
      <c r="H400" s="148"/>
      <c r="I400" s="148"/>
      <c r="J400" s="148"/>
      <c r="K400" s="148"/>
      <c r="L400" s="148"/>
      <c r="M400" s="148"/>
      <c r="N400" s="148"/>
      <c r="O400" s="149"/>
      <c r="P400" s="127" t="str">
        <f>A400</f>
        <v>VIP</v>
      </c>
      <c r="Q400" s="146">
        <f t="shared" ref="Q400:Q410" si="107">IFERROR(B400*100/E400,0)</f>
        <v>0</v>
      </c>
      <c r="R400" s="129">
        <f>IFERROR(E400/F400,0)</f>
        <v>0</v>
      </c>
      <c r="S400" s="128"/>
    </row>
    <row r="401" spans="1:23" ht="15" x14ac:dyDescent="0.25">
      <c r="A401" s="10" t="s">
        <v>2</v>
      </c>
      <c r="B401" s="70"/>
      <c r="C401" s="70"/>
      <c r="D401" s="70"/>
      <c r="E401" s="118">
        <f>SUM(B401:D401)</f>
        <v>0</v>
      </c>
      <c r="F401" s="73"/>
      <c r="G401" s="150"/>
      <c r="H401" s="151"/>
      <c r="I401" s="151"/>
      <c r="J401" s="151"/>
      <c r="K401" s="151"/>
      <c r="L401" s="151"/>
      <c r="M401" s="151"/>
      <c r="N401" s="151"/>
      <c r="O401" s="152"/>
      <c r="P401" s="127" t="str">
        <f t="shared" ref="P401:P410" si="108">A401</f>
        <v>TAP</v>
      </c>
      <c r="Q401" s="146">
        <f t="shared" si="107"/>
        <v>0</v>
      </c>
      <c r="R401" s="129">
        <f>IFERROR(E401/F401,0)</f>
        <v>0</v>
      </c>
      <c r="S401" s="128"/>
    </row>
    <row r="402" spans="1:23" ht="15" x14ac:dyDescent="0.25">
      <c r="A402" s="10" t="s">
        <v>10</v>
      </c>
      <c r="B402" s="70"/>
      <c r="C402" s="70"/>
      <c r="D402" s="70"/>
      <c r="E402" s="118">
        <f>SUM(B402:D402)</f>
        <v>0</v>
      </c>
      <c r="F402" s="74"/>
      <c r="G402" s="150"/>
      <c r="H402" s="151"/>
      <c r="I402" s="151"/>
      <c r="J402" s="151"/>
      <c r="K402" s="151"/>
      <c r="L402" s="151"/>
      <c r="M402" s="151"/>
      <c r="N402" s="151"/>
      <c r="O402" s="152"/>
      <c r="P402" s="127" t="str">
        <f t="shared" si="108"/>
        <v>Ekstern bistand</v>
      </c>
      <c r="Q402" s="146">
        <f t="shared" si="107"/>
        <v>0</v>
      </c>
      <c r="R402" s="128"/>
      <c r="S402" s="128"/>
    </row>
    <row r="403" spans="1:23" ht="15" x14ac:dyDescent="0.25">
      <c r="A403" s="10" t="s">
        <v>9</v>
      </c>
      <c r="B403" s="70"/>
      <c r="C403" s="70"/>
      <c r="D403" s="70"/>
      <c r="E403" s="118">
        <f>SUM(B403:D403)</f>
        <v>0</v>
      </c>
      <c r="F403" s="74"/>
      <c r="G403" s="150"/>
      <c r="H403" s="151"/>
      <c r="I403" s="151"/>
      <c r="J403" s="151"/>
      <c r="K403" s="151"/>
      <c r="L403" s="151"/>
      <c r="M403" s="151"/>
      <c r="N403" s="151"/>
      <c r="O403" s="152"/>
      <c r="P403" s="127" t="str">
        <f t="shared" si="108"/>
        <v>Øvrige aktiviteter</v>
      </c>
      <c r="Q403" s="146">
        <f t="shared" si="107"/>
        <v>0</v>
      </c>
      <c r="R403" s="128"/>
      <c r="S403" s="128"/>
    </row>
    <row r="404" spans="1:23" ht="15" x14ac:dyDescent="0.25">
      <c r="A404" s="10" t="s">
        <v>8</v>
      </c>
      <c r="B404" s="70"/>
      <c r="C404" s="70"/>
      <c r="D404" s="70"/>
      <c r="E404" s="118">
        <f>SUM(B404:D404)</f>
        <v>0</v>
      </c>
      <c r="F404" s="74"/>
      <c r="G404" s="150"/>
      <c r="H404" s="151"/>
      <c r="I404" s="151"/>
      <c r="J404" s="151"/>
      <c r="K404" s="151"/>
      <c r="L404" s="151"/>
      <c r="M404" s="151"/>
      <c r="N404" s="151"/>
      <c r="O404" s="152"/>
      <c r="P404" s="145" t="str">
        <f t="shared" si="108"/>
        <v>Apperatur/udstyr</v>
      </c>
      <c r="Q404" s="146">
        <f t="shared" si="107"/>
        <v>0</v>
      </c>
      <c r="R404" s="128"/>
      <c r="S404" s="128"/>
    </row>
    <row r="405" spans="1:23" ht="15" x14ac:dyDescent="0.25">
      <c r="A405" s="10" t="s">
        <v>5</v>
      </c>
      <c r="B405" s="75"/>
      <c r="C405" s="75"/>
      <c r="D405" s="75"/>
      <c r="E405" s="118">
        <f t="shared" ref="E405:E410" si="109">SUM(B405:D405)</f>
        <v>0</v>
      </c>
      <c r="F405" s="74"/>
      <c r="G405" s="150"/>
      <c r="H405" s="151"/>
      <c r="I405" s="151"/>
      <c r="J405" s="151"/>
      <c r="K405" s="151"/>
      <c r="L405" s="151"/>
      <c r="M405" s="151"/>
      <c r="N405" s="151"/>
      <c r="O405" s="152"/>
      <c r="P405" s="145" t="str">
        <f t="shared" si="108"/>
        <v>Scrap-værdi</v>
      </c>
      <c r="Q405" s="146">
        <f t="shared" si="107"/>
        <v>0</v>
      </c>
      <c r="R405" s="128"/>
      <c r="S405" s="128"/>
    </row>
    <row r="406" spans="1:23" ht="15" x14ac:dyDescent="0.25">
      <c r="A406" s="10" t="s">
        <v>25</v>
      </c>
      <c r="B406" s="75"/>
      <c r="C406" s="75"/>
      <c r="D406" s="75"/>
      <c r="E406" s="118">
        <f t="shared" si="109"/>
        <v>0</v>
      </c>
      <c r="F406" s="74"/>
      <c r="G406" s="150"/>
      <c r="H406" s="151"/>
      <c r="I406" s="151"/>
      <c r="J406" s="151"/>
      <c r="K406" s="151"/>
      <c r="L406" s="151"/>
      <c r="M406" s="151"/>
      <c r="N406" s="151"/>
      <c r="O406" s="152"/>
      <c r="P406" s="127" t="str">
        <f t="shared" si="108"/>
        <v>Evt. indtægter</v>
      </c>
      <c r="Q406" s="146">
        <f t="shared" si="107"/>
        <v>0</v>
      </c>
      <c r="R406" s="128"/>
      <c r="S406" s="128"/>
    </row>
    <row r="407" spans="1:23" ht="15.75" thickBot="1" x14ac:dyDescent="0.3">
      <c r="A407" s="50" t="s">
        <v>3</v>
      </c>
      <c r="B407" s="76"/>
      <c r="C407" s="76"/>
      <c r="D407" s="76"/>
      <c r="E407" s="119">
        <f t="shared" si="109"/>
        <v>0</v>
      </c>
      <c r="F407" s="60"/>
      <c r="G407" s="150"/>
      <c r="H407" s="151"/>
      <c r="I407" s="151"/>
      <c r="J407" s="151"/>
      <c r="K407" s="151"/>
      <c r="L407" s="151"/>
      <c r="M407" s="151"/>
      <c r="N407" s="151"/>
      <c r="O407" s="152"/>
      <c r="P407" s="127" t="str">
        <f t="shared" si="108"/>
        <v>Andet</v>
      </c>
      <c r="Q407" s="146">
        <f t="shared" si="107"/>
        <v>0</v>
      </c>
      <c r="R407" s="128"/>
      <c r="S407" s="128"/>
    </row>
    <row r="408" spans="1:23" ht="15" x14ac:dyDescent="0.25">
      <c r="A408" s="44" t="s">
        <v>132</v>
      </c>
      <c r="B408" s="71">
        <f>SUM(B400+B401+B402+B403+B404-B405-B406+B407)</f>
        <v>0</v>
      </c>
      <c r="C408" s="71">
        <f>SUM(C400+C401+C402+C403+C404-C405-C406+C407)</f>
        <v>0</v>
      </c>
      <c r="D408" s="71">
        <f>SUM(D400+D401+D402+D403+D404-D405-D406+D407)</f>
        <v>0</v>
      </c>
      <c r="E408" s="71">
        <f>SUM(E400+E401+E402+E403+E404-E405-E406+E407)</f>
        <v>0</v>
      </c>
      <c r="F408" s="74">
        <f>SUM(F400:F401)</f>
        <v>0</v>
      </c>
      <c r="G408" s="150"/>
      <c r="H408" s="151"/>
      <c r="I408" s="151"/>
      <c r="J408" s="151"/>
      <c r="K408" s="151"/>
      <c r="L408" s="151"/>
      <c r="M408" s="151"/>
      <c r="N408" s="151"/>
      <c r="O408" s="152"/>
      <c r="P408" s="131" t="str">
        <f t="shared" si="108"/>
        <v>I alt uden OH</v>
      </c>
      <c r="Q408" s="146">
        <f t="shared" si="107"/>
        <v>0</v>
      </c>
      <c r="R408" s="132"/>
      <c r="S408" s="132"/>
    </row>
    <row r="409" spans="1:23" ht="15.75" thickBot="1" x14ac:dyDescent="0.3">
      <c r="A409" s="78" t="s">
        <v>4</v>
      </c>
      <c r="B409" s="76"/>
      <c r="C409" s="76"/>
      <c r="D409" s="76"/>
      <c r="E409" s="77">
        <f t="shared" si="109"/>
        <v>0</v>
      </c>
      <c r="F409" s="60"/>
      <c r="G409" s="150"/>
      <c r="H409" s="151"/>
      <c r="I409" s="151"/>
      <c r="J409" s="151"/>
      <c r="K409" s="151"/>
      <c r="L409" s="151"/>
      <c r="M409" s="151"/>
      <c r="N409" s="151"/>
      <c r="O409" s="152"/>
      <c r="P409" s="127" t="str">
        <f t="shared" si="108"/>
        <v>OH</v>
      </c>
      <c r="Q409" s="146">
        <f t="shared" si="107"/>
        <v>0</v>
      </c>
      <c r="R409" s="133"/>
      <c r="S409" s="133"/>
    </row>
    <row r="410" spans="1:23" ht="15.75" thickBot="1" x14ac:dyDescent="0.3">
      <c r="A410" s="79" t="s">
        <v>0</v>
      </c>
      <c r="B410" s="71">
        <f>SUM(B408:B409)</f>
        <v>0</v>
      </c>
      <c r="C410" s="71">
        <f>SUM(C408:C409)</f>
        <v>0</v>
      </c>
      <c r="D410" s="71">
        <f>SUM(D408:D409)</f>
        <v>0</v>
      </c>
      <c r="E410" s="71">
        <f t="shared" si="109"/>
        <v>0</v>
      </c>
      <c r="F410" s="74"/>
      <c r="G410" s="153"/>
      <c r="H410" s="154"/>
      <c r="I410" s="154"/>
      <c r="J410" s="154"/>
      <c r="K410" s="154"/>
      <c r="L410" s="154"/>
      <c r="M410" s="154"/>
      <c r="N410" s="154"/>
      <c r="O410" s="155"/>
      <c r="P410" s="134" t="str">
        <f t="shared" si="108"/>
        <v>I alt</v>
      </c>
      <c r="Q410" s="146">
        <f t="shared" si="107"/>
        <v>0</v>
      </c>
      <c r="R410" s="126" t="s">
        <v>166</v>
      </c>
      <c r="S410" s="126" t="s">
        <v>161</v>
      </c>
      <c r="T410" s="141" t="s">
        <v>167</v>
      </c>
    </row>
    <row r="411" spans="1:23" ht="15" x14ac:dyDescent="0.25">
      <c r="A411" s="85" t="s">
        <v>22</v>
      </c>
      <c r="B411" s="86" t="e">
        <f>(B409/B408)*100</f>
        <v>#DIV/0!</v>
      </c>
      <c r="C411" s="86" t="e">
        <f>(C409/C408)*100</f>
        <v>#DIV/0!</v>
      </c>
      <c r="D411" s="87" t="s">
        <v>142</v>
      </c>
      <c r="E411" s="83" t="e">
        <f>(B410/E410)*100</f>
        <v>#DIV/0!</v>
      </c>
      <c r="G411" s="9"/>
      <c r="H411" s="9"/>
      <c r="I411" s="9"/>
      <c r="J411" s="9"/>
      <c r="K411" s="9"/>
      <c r="L411" s="9"/>
      <c r="M411" s="9"/>
      <c r="N411" s="9"/>
      <c r="O411" s="9"/>
      <c r="Q411" s="127" t="str">
        <f>A411</f>
        <v>%sats off. Virk.</v>
      </c>
      <c r="R411" s="135">
        <f t="shared" ref="R411:T411" si="110">IFERROR((B409/B408)*100,0)</f>
        <v>0</v>
      </c>
      <c r="S411" s="135">
        <f t="shared" si="110"/>
        <v>0</v>
      </c>
      <c r="T411" s="135">
        <f t="shared" si="110"/>
        <v>0</v>
      </c>
    </row>
    <row r="412" spans="1:23" ht="15" x14ac:dyDescent="0.25">
      <c r="A412" s="85" t="s">
        <v>23</v>
      </c>
      <c r="B412" s="86" t="e">
        <f>(B409/(B400+B401)*100)</f>
        <v>#DIV/0!</v>
      </c>
      <c r="C412" s="86" t="e">
        <f>(C409/(C400+C401)*100)</f>
        <v>#DIV/0!</v>
      </c>
      <c r="D412" s="84" t="e">
        <f>(D409/(D400+D401)*100)</f>
        <v>#DIV/0!</v>
      </c>
      <c r="E412" s="93" t="e">
        <f>(E409/(E400+E401)*100)</f>
        <v>#DIV/0!</v>
      </c>
      <c r="Q412" s="127" t="str">
        <f>A412</f>
        <v>%sat privat Virk.</v>
      </c>
      <c r="R412" s="135">
        <f>IFERROR(B409/(B401+B400)*100,0)</f>
        <v>0</v>
      </c>
      <c r="S412" s="135">
        <f t="shared" ref="S412:T412" si="111">IFERROR(C409/(C401+C400)*100,0)</f>
        <v>0</v>
      </c>
      <c r="T412" s="135">
        <f t="shared" si="111"/>
        <v>0</v>
      </c>
    </row>
    <row r="413" spans="1:23" x14ac:dyDescent="0.2">
      <c r="Q413" t="s">
        <v>163</v>
      </c>
      <c r="R413" s="136" t="e">
        <f>E410/E$16*100</f>
        <v>#DIV/0!</v>
      </c>
      <c r="S413" s="137"/>
      <c r="T413" s="121"/>
      <c r="U413" s="138" t="e">
        <f>R413</f>
        <v>#DIV/0!</v>
      </c>
      <c r="W413" s="138"/>
    </row>
    <row r="414" spans="1:23" ht="15" x14ac:dyDescent="0.25">
      <c r="A414" s="65" t="s">
        <v>140</v>
      </c>
      <c r="B414" s="1"/>
      <c r="C414" s="66"/>
      <c r="D414" s="67" t="s">
        <v>144</v>
      </c>
      <c r="E414" s="1"/>
    </row>
    <row r="415" spans="1:23" ht="15" x14ac:dyDescent="0.25">
      <c r="A415" s="67" t="s">
        <v>141</v>
      </c>
      <c r="B415" s="68"/>
      <c r="C415" s="67"/>
      <c r="D415" s="67" t="s">
        <v>143</v>
      </c>
      <c r="E415" s="1"/>
    </row>
    <row r="416" spans="1:23" ht="15" x14ac:dyDescent="0.25">
      <c r="A416" s="65"/>
      <c r="B416" s="67"/>
      <c r="C416" s="67"/>
      <c r="D416" s="67"/>
      <c r="E416" s="69"/>
    </row>
    <row r="417" spans="1:23" ht="15.75" thickBot="1" x14ac:dyDescent="0.3">
      <c r="A417" s="92"/>
      <c r="B417" s="51" t="s">
        <v>146</v>
      </c>
      <c r="C417" s="51" t="s">
        <v>6</v>
      </c>
      <c r="D417" s="51" t="s">
        <v>7</v>
      </c>
      <c r="E417" s="51" t="s">
        <v>0</v>
      </c>
      <c r="F417" s="52" t="s">
        <v>24</v>
      </c>
      <c r="G417" s="9"/>
      <c r="H417" s="9"/>
      <c r="I417" s="9"/>
      <c r="J417" s="9"/>
      <c r="K417" s="9"/>
      <c r="L417" s="9"/>
      <c r="M417" s="9"/>
      <c r="N417" s="9"/>
      <c r="O417" s="9"/>
      <c r="P417" s="124"/>
      <c r="Q417" s="126" t="s">
        <v>165</v>
      </c>
      <c r="R417" s="126" t="s">
        <v>162</v>
      </c>
      <c r="S417" s="126"/>
      <c r="V417" s="126"/>
    </row>
    <row r="418" spans="1:23" ht="15" x14ac:dyDescent="0.25">
      <c r="A418" s="10" t="s">
        <v>1</v>
      </c>
      <c r="B418" s="70"/>
      <c r="C418" s="70"/>
      <c r="D418" s="70"/>
      <c r="E418" s="118">
        <f>SUM(B418:D418)</f>
        <v>0</v>
      </c>
      <c r="F418" s="72"/>
      <c r="G418" s="147"/>
      <c r="H418" s="148"/>
      <c r="I418" s="148"/>
      <c r="J418" s="148"/>
      <c r="K418" s="148"/>
      <c r="L418" s="148"/>
      <c r="M418" s="148"/>
      <c r="N418" s="148"/>
      <c r="O418" s="149"/>
      <c r="P418" s="127" t="str">
        <f>A418</f>
        <v>VIP</v>
      </c>
      <c r="Q418" s="146">
        <f t="shared" ref="Q418:Q428" si="112">IFERROR(B418*100/E418,0)</f>
        <v>0</v>
      </c>
      <c r="R418" s="129">
        <f>IFERROR(E418/F418,0)</f>
        <v>0</v>
      </c>
      <c r="S418" s="128"/>
    </row>
    <row r="419" spans="1:23" ht="15" x14ac:dyDescent="0.25">
      <c r="A419" s="10" t="s">
        <v>2</v>
      </c>
      <c r="B419" s="70"/>
      <c r="C419" s="70"/>
      <c r="D419" s="70"/>
      <c r="E419" s="118">
        <f>SUM(B419:D419)</f>
        <v>0</v>
      </c>
      <c r="F419" s="73"/>
      <c r="G419" s="150"/>
      <c r="H419" s="151"/>
      <c r="I419" s="151"/>
      <c r="J419" s="151"/>
      <c r="K419" s="151"/>
      <c r="L419" s="151"/>
      <c r="M419" s="151"/>
      <c r="N419" s="151"/>
      <c r="O419" s="152"/>
      <c r="P419" s="127" t="str">
        <f t="shared" ref="P419:P428" si="113">A419</f>
        <v>TAP</v>
      </c>
      <c r="Q419" s="146">
        <f t="shared" si="112"/>
        <v>0</v>
      </c>
      <c r="R419" s="129">
        <f>IFERROR(E419/F419,0)</f>
        <v>0</v>
      </c>
      <c r="S419" s="128"/>
    </row>
    <row r="420" spans="1:23" ht="15" x14ac:dyDescent="0.25">
      <c r="A420" s="10" t="s">
        <v>10</v>
      </c>
      <c r="B420" s="70"/>
      <c r="C420" s="70"/>
      <c r="D420" s="70"/>
      <c r="E420" s="118">
        <f>SUM(B420:D420)</f>
        <v>0</v>
      </c>
      <c r="F420" s="74"/>
      <c r="G420" s="150"/>
      <c r="H420" s="151"/>
      <c r="I420" s="151"/>
      <c r="J420" s="151"/>
      <c r="K420" s="151"/>
      <c r="L420" s="151"/>
      <c r="M420" s="151"/>
      <c r="N420" s="151"/>
      <c r="O420" s="152"/>
      <c r="P420" s="127" t="str">
        <f t="shared" si="113"/>
        <v>Ekstern bistand</v>
      </c>
      <c r="Q420" s="146">
        <f t="shared" si="112"/>
        <v>0</v>
      </c>
      <c r="R420" s="128"/>
      <c r="S420" s="128"/>
    </row>
    <row r="421" spans="1:23" ht="15" x14ac:dyDescent="0.25">
      <c r="A421" s="10" t="s">
        <v>9</v>
      </c>
      <c r="B421" s="70"/>
      <c r="C421" s="70"/>
      <c r="D421" s="70"/>
      <c r="E421" s="118">
        <f>SUM(B421:D421)</f>
        <v>0</v>
      </c>
      <c r="F421" s="74"/>
      <c r="G421" s="150"/>
      <c r="H421" s="151"/>
      <c r="I421" s="151"/>
      <c r="J421" s="151"/>
      <c r="K421" s="151"/>
      <c r="L421" s="151"/>
      <c r="M421" s="151"/>
      <c r="N421" s="151"/>
      <c r="O421" s="152"/>
      <c r="P421" s="127" t="str">
        <f t="shared" si="113"/>
        <v>Øvrige aktiviteter</v>
      </c>
      <c r="Q421" s="146">
        <f t="shared" si="112"/>
        <v>0</v>
      </c>
      <c r="R421" s="128"/>
      <c r="S421" s="128"/>
    </row>
    <row r="422" spans="1:23" ht="15" x14ac:dyDescent="0.25">
      <c r="A422" s="10" t="s">
        <v>8</v>
      </c>
      <c r="B422" s="70"/>
      <c r="C422" s="70"/>
      <c r="D422" s="70"/>
      <c r="E422" s="118">
        <f>SUM(B422:D422)</f>
        <v>0</v>
      </c>
      <c r="F422" s="74"/>
      <c r="G422" s="150"/>
      <c r="H422" s="151"/>
      <c r="I422" s="151"/>
      <c r="J422" s="151"/>
      <c r="K422" s="151"/>
      <c r="L422" s="151"/>
      <c r="M422" s="151"/>
      <c r="N422" s="151"/>
      <c r="O422" s="152"/>
      <c r="P422" s="145" t="str">
        <f t="shared" si="113"/>
        <v>Apperatur/udstyr</v>
      </c>
      <c r="Q422" s="146">
        <f t="shared" si="112"/>
        <v>0</v>
      </c>
      <c r="R422" s="128"/>
      <c r="S422" s="128"/>
    </row>
    <row r="423" spans="1:23" ht="15" x14ac:dyDescent="0.25">
      <c r="A423" s="10" t="s">
        <v>5</v>
      </c>
      <c r="B423" s="75"/>
      <c r="C423" s="75"/>
      <c r="D423" s="75"/>
      <c r="E423" s="118">
        <f t="shared" ref="E423:E428" si="114">SUM(B423:D423)</f>
        <v>0</v>
      </c>
      <c r="F423" s="74"/>
      <c r="G423" s="150"/>
      <c r="H423" s="151"/>
      <c r="I423" s="151"/>
      <c r="J423" s="151"/>
      <c r="K423" s="151"/>
      <c r="L423" s="151"/>
      <c r="M423" s="151"/>
      <c r="N423" s="151"/>
      <c r="O423" s="152"/>
      <c r="P423" s="145" t="str">
        <f t="shared" si="113"/>
        <v>Scrap-værdi</v>
      </c>
      <c r="Q423" s="146">
        <f t="shared" si="112"/>
        <v>0</v>
      </c>
      <c r="R423" s="128"/>
      <c r="S423" s="128"/>
    </row>
    <row r="424" spans="1:23" ht="15" x14ac:dyDescent="0.25">
      <c r="A424" s="10" t="s">
        <v>25</v>
      </c>
      <c r="B424" s="75"/>
      <c r="C424" s="75"/>
      <c r="D424" s="75"/>
      <c r="E424" s="118">
        <f t="shared" si="114"/>
        <v>0</v>
      </c>
      <c r="F424" s="74"/>
      <c r="G424" s="150"/>
      <c r="H424" s="151"/>
      <c r="I424" s="151"/>
      <c r="J424" s="151"/>
      <c r="K424" s="151"/>
      <c r="L424" s="151"/>
      <c r="M424" s="151"/>
      <c r="N424" s="151"/>
      <c r="O424" s="152"/>
      <c r="P424" s="127" t="str">
        <f t="shared" si="113"/>
        <v>Evt. indtægter</v>
      </c>
      <c r="Q424" s="146">
        <f t="shared" si="112"/>
        <v>0</v>
      </c>
      <c r="R424" s="128"/>
      <c r="S424" s="128"/>
    </row>
    <row r="425" spans="1:23" ht="15.75" thickBot="1" x14ac:dyDescent="0.3">
      <c r="A425" s="50" t="s">
        <v>3</v>
      </c>
      <c r="B425" s="76"/>
      <c r="C425" s="76"/>
      <c r="D425" s="76"/>
      <c r="E425" s="119">
        <f t="shared" si="114"/>
        <v>0</v>
      </c>
      <c r="F425" s="60"/>
      <c r="G425" s="150"/>
      <c r="H425" s="151"/>
      <c r="I425" s="151"/>
      <c r="J425" s="151"/>
      <c r="K425" s="151"/>
      <c r="L425" s="151"/>
      <c r="M425" s="151"/>
      <c r="N425" s="151"/>
      <c r="O425" s="152"/>
      <c r="P425" s="127" t="str">
        <f t="shared" si="113"/>
        <v>Andet</v>
      </c>
      <c r="Q425" s="146">
        <f t="shared" si="112"/>
        <v>0</v>
      </c>
      <c r="R425" s="128"/>
      <c r="S425" s="128"/>
    </row>
    <row r="426" spans="1:23" ht="15" x14ac:dyDescent="0.25">
      <c r="A426" s="44" t="s">
        <v>132</v>
      </c>
      <c r="B426" s="71">
        <f>SUM(B418+B419+B420+B421+B422-B423-B424+B425)</f>
        <v>0</v>
      </c>
      <c r="C426" s="71">
        <f>SUM(C418+C419+C420+C421+C422-C423-C424+C425)</f>
        <v>0</v>
      </c>
      <c r="D426" s="71">
        <f>SUM(D418+D419+D420+D421+D422-D423-D424+D425)</f>
        <v>0</v>
      </c>
      <c r="E426" s="71">
        <f>SUM(E418+E419+E420+E421+E422-E423-E424+E425)</f>
        <v>0</v>
      </c>
      <c r="F426" s="74">
        <f>SUM(F418:F419)</f>
        <v>0</v>
      </c>
      <c r="G426" s="150"/>
      <c r="H426" s="151"/>
      <c r="I426" s="151"/>
      <c r="J426" s="151"/>
      <c r="K426" s="151"/>
      <c r="L426" s="151"/>
      <c r="M426" s="151"/>
      <c r="N426" s="151"/>
      <c r="O426" s="152"/>
      <c r="P426" s="131" t="str">
        <f t="shared" si="113"/>
        <v>I alt uden OH</v>
      </c>
      <c r="Q426" s="146">
        <f t="shared" si="112"/>
        <v>0</v>
      </c>
      <c r="R426" s="132"/>
      <c r="S426" s="132"/>
    </row>
    <row r="427" spans="1:23" ht="15.75" thickBot="1" x14ac:dyDescent="0.3">
      <c r="A427" s="78" t="s">
        <v>4</v>
      </c>
      <c r="B427" s="76"/>
      <c r="C427" s="76"/>
      <c r="D427" s="76"/>
      <c r="E427" s="77">
        <f t="shared" si="114"/>
        <v>0</v>
      </c>
      <c r="F427" s="60"/>
      <c r="G427" s="150"/>
      <c r="H427" s="151"/>
      <c r="I427" s="151"/>
      <c r="J427" s="151"/>
      <c r="K427" s="151"/>
      <c r="L427" s="151"/>
      <c r="M427" s="151"/>
      <c r="N427" s="151"/>
      <c r="O427" s="152"/>
      <c r="P427" s="127" t="str">
        <f t="shared" si="113"/>
        <v>OH</v>
      </c>
      <c r="Q427" s="146">
        <f t="shared" si="112"/>
        <v>0</v>
      </c>
      <c r="R427" s="133"/>
      <c r="S427" s="133"/>
    </row>
    <row r="428" spans="1:23" ht="15.75" thickBot="1" x14ac:dyDescent="0.3">
      <c r="A428" s="79" t="s">
        <v>0</v>
      </c>
      <c r="B428" s="71">
        <f>SUM(B426:B427)</f>
        <v>0</v>
      </c>
      <c r="C428" s="71">
        <f>SUM(C426:C427)</f>
        <v>0</v>
      </c>
      <c r="D428" s="71">
        <f>SUM(D426:D427)</f>
        <v>0</v>
      </c>
      <c r="E428" s="71">
        <f t="shared" si="114"/>
        <v>0</v>
      </c>
      <c r="F428" s="74"/>
      <c r="G428" s="153"/>
      <c r="H428" s="154"/>
      <c r="I428" s="154"/>
      <c r="J428" s="154"/>
      <c r="K428" s="154"/>
      <c r="L428" s="154"/>
      <c r="M428" s="154"/>
      <c r="N428" s="154"/>
      <c r="O428" s="155"/>
      <c r="P428" s="134" t="str">
        <f t="shared" si="113"/>
        <v>I alt</v>
      </c>
      <c r="Q428" s="146">
        <f t="shared" si="112"/>
        <v>0</v>
      </c>
      <c r="R428" s="126" t="s">
        <v>166</v>
      </c>
      <c r="S428" s="126" t="s">
        <v>161</v>
      </c>
      <c r="T428" s="141" t="s">
        <v>167</v>
      </c>
    </row>
    <row r="429" spans="1:23" ht="15" x14ac:dyDescent="0.25">
      <c r="A429" s="85" t="s">
        <v>22</v>
      </c>
      <c r="B429" s="86" t="e">
        <f>(B427/B426)*100</f>
        <v>#DIV/0!</v>
      </c>
      <c r="C429" s="86" t="e">
        <f>(C427/C426)*100</f>
        <v>#DIV/0!</v>
      </c>
      <c r="D429" s="87" t="s">
        <v>142</v>
      </c>
      <c r="E429" s="83" t="e">
        <f>(B428/E428)*100</f>
        <v>#DIV/0!</v>
      </c>
      <c r="G429" s="9"/>
      <c r="H429" s="9"/>
      <c r="I429" s="9"/>
      <c r="J429" s="9"/>
      <c r="K429" s="9"/>
      <c r="L429" s="9"/>
      <c r="M429" s="9"/>
      <c r="N429" s="9"/>
      <c r="O429" s="9"/>
      <c r="Q429" s="127" t="str">
        <f>A429</f>
        <v>%sats off. Virk.</v>
      </c>
      <c r="R429" s="135">
        <f t="shared" ref="R429:T429" si="115">IFERROR((B427/B426)*100,0)</f>
        <v>0</v>
      </c>
      <c r="S429" s="135">
        <f t="shared" si="115"/>
        <v>0</v>
      </c>
      <c r="T429" s="135">
        <f t="shared" si="115"/>
        <v>0</v>
      </c>
    </row>
    <row r="430" spans="1:23" ht="15" x14ac:dyDescent="0.25">
      <c r="A430" s="85" t="s">
        <v>23</v>
      </c>
      <c r="B430" s="86" t="e">
        <f>(B427/(B418+B419)*100)</f>
        <v>#DIV/0!</v>
      </c>
      <c r="C430" s="86" t="e">
        <f>(C427/(C418+C419)*100)</f>
        <v>#DIV/0!</v>
      </c>
      <c r="D430" s="84" t="e">
        <f>(D427/(D418+D419)*100)</f>
        <v>#DIV/0!</v>
      </c>
      <c r="E430" s="93" t="e">
        <f>(E427/(E418+E419)*100)</f>
        <v>#DIV/0!</v>
      </c>
      <c r="Q430" s="127" t="str">
        <f>A430</f>
        <v>%sat privat Virk.</v>
      </c>
      <c r="R430" s="135">
        <f>IFERROR(B427/(B419+B418)*100,0)</f>
        <v>0</v>
      </c>
      <c r="S430" s="135">
        <f t="shared" ref="S430:T430" si="116">IFERROR(C427/(C419+C418)*100,0)</f>
        <v>0</v>
      </c>
      <c r="T430" s="135">
        <f t="shared" si="116"/>
        <v>0</v>
      </c>
    </row>
    <row r="431" spans="1:23" x14ac:dyDescent="0.2">
      <c r="Q431" t="s">
        <v>163</v>
      </c>
      <c r="R431" s="136" t="e">
        <f>E428/E$16*100</f>
        <v>#DIV/0!</v>
      </c>
      <c r="S431" s="137"/>
      <c r="T431" s="121"/>
      <c r="U431" s="138" t="e">
        <f>R431</f>
        <v>#DIV/0!</v>
      </c>
      <c r="W431" s="138"/>
    </row>
    <row r="435" spans="16:22" ht="15" x14ac:dyDescent="0.25">
      <c r="P435" s="124"/>
      <c r="Q435" s="125"/>
      <c r="R435" s="126"/>
      <c r="S435" s="126"/>
      <c r="T435" s="126"/>
      <c r="V435" s="126"/>
    </row>
    <row r="436" spans="16:22" x14ac:dyDescent="0.2">
      <c r="P436" s="127"/>
      <c r="Q436" s="128"/>
      <c r="R436" s="128"/>
      <c r="S436" s="128"/>
    </row>
    <row r="437" spans="16:22" x14ac:dyDescent="0.2">
      <c r="P437" s="127"/>
      <c r="Q437" s="128"/>
      <c r="R437" s="128"/>
      <c r="S437" s="128"/>
    </row>
    <row r="438" spans="16:22" x14ac:dyDescent="0.2">
      <c r="P438" s="127"/>
      <c r="Q438" s="128"/>
      <c r="R438" s="128"/>
      <c r="S438" s="128"/>
    </row>
    <row r="439" spans="16:22" x14ac:dyDescent="0.2">
      <c r="P439" s="127"/>
      <c r="Q439" s="128"/>
      <c r="R439" s="128"/>
      <c r="S439" s="128"/>
    </row>
    <row r="440" spans="16:22" x14ac:dyDescent="0.2">
      <c r="P440" s="130"/>
      <c r="Q440" s="128"/>
      <c r="R440" s="128"/>
      <c r="S440" s="128"/>
    </row>
    <row r="441" spans="16:22" x14ac:dyDescent="0.2">
      <c r="P441" s="130"/>
      <c r="Q441" s="128"/>
      <c r="R441" s="128"/>
      <c r="S441" s="128"/>
    </row>
    <row r="442" spans="16:22" x14ac:dyDescent="0.2">
      <c r="P442" s="127"/>
      <c r="Q442" s="128"/>
      <c r="R442" s="128"/>
      <c r="S442" s="128"/>
    </row>
    <row r="443" spans="16:22" x14ac:dyDescent="0.2">
      <c r="P443" s="127"/>
      <c r="Q443" s="128"/>
      <c r="R443" s="128"/>
      <c r="S443" s="128"/>
    </row>
    <row r="444" spans="16:22" ht="15" x14ac:dyDescent="0.25">
      <c r="P444" s="131"/>
      <c r="Q444" s="128"/>
      <c r="R444" s="128"/>
      <c r="S444" s="128"/>
    </row>
    <row r="445" spans="16:22" x14ac:dyDescent="0.2">
      <c r="P445" s="127"/>
      <c r="Q445" s="128"/>
      <c r="R445" s="128"/>
      <c r="S445" s="128"/>
    </row>
    <row r="446" spans="16:22" ht="15" x14ac:dyDescent="0.25">
      <c r="P446" s="134"/>
      <c r="Q446" s="128"/>
      <c r="R446" s="128"/>
      <c r="S446" s="128"/>
    </row>
    <row r="447" spans="16:22" x14ac:dyDescent="0.2">
      <c r="P447" s="145"/>
      <c r="Q447" s="139"/>
      <c r="R447" s="140"/>
      <c r="S447" s="140"/>
    </row>
    <row r="448" spans="16:22" ht="15" x14ac:dyDescent="0.25">
      <c r="P448" s="145"/>
      <c r="Q448" s="142"/>
      <c r="R448" s="143"/>
      <c r="S448" s="143"/>
    </row>
    <row r="449" spans="17:23" x14ac:dyDescent="0.2">
      <c r="Q449" s="136"/>
      <c r="R449" s="140"/>
      <c r="S449" s="140"/>
      <c r="U449" s="138">
        <f>Q449</f>
        <v>0</v>
      </c>
      <c r="W449" s="138"/>
    </row>
  </sheetData>
  <sheetProtection selectLockedCells="1"/>
  <mergeCells count="26">
    <mergeCell ref="G58:O68"/>
    <mergeCell ref="B3:F3"/>
    <mergeCell ref="Q18:S18"/>
    <mergeCell ref="G22:O32"/>
    <mergeCell ref="G40:O50"/>
    <mergeCell ref="Q19:S20"/>
    <mergeCell ref="G274:O284"/>
    <mergeCell ref="G76:O86"/>
    <mergeCell ref="G94:O104"/>
    <mergeCell ref="G112:O122"/>
    <mergeCell ref="G130:O140"/>
    <mergeCell ref="G148:O158"/>
    <mergeCell ref="G166:O176"/>
    <mergeCell ref="G184:O194"/>
    <mergeCell ref="G202:O212"/>
    <mergeCell ref="G220:O230"/>
    <mergeCell ref="G238:O248"/>
    <mergeCell ref="G256:O266"/>
    <mergeCell ref="G400:O410"/>
    <mergeCell ref="G418:O428"/>
    <mergeCell ref="G292:O302"/>
    <mergeCell ref="G310:O320"/>
    <mergeCell ref="G328:O338"/>
    <mergeCell ref="G346:O356"/>
    <mergeCell ref="G364:O374"/>
    <mergeCell ref="G382:O392"/>
  </mergeCells>
  <conditionalFormatting sqref="R35">
    <cfRule type="cellIs" dxfId="207" priority="251" operator="lessThanOrEqual">
      <formula>70</formula>
    </cfRule>
    <cfRule type="cellIs" dxfId="206" priority="252" operator="greaterThan">
      <formula>70</formula>
    </cfRule>
  </conditionalFormatting>
  <conditionalFormatting sqref="T18">
    <cfRule type="uniqueValues" dxfId="205" priority="250"/>
  </conditionalFormatting>
  <conditionalFormatting sqref="Q22:Q32">
    <cfRule type="cellIs" dxfId="204" priority="246" operator="equal">
      <formula>0</formula>
    </cfRule>
    <cfRule type="cellIs" priority="247" operator="greaterThan">
      <formula>0</formula>
    </cfRule>
    <cfRule type="colorScale" priority="248">
      <colorScale>
        <cfvo type="min"/>
        <cfvo type="max"/>
        <color rgb="FFFCFCFF"/>
        <color rgb="FF63BE7B"/>
      </colorScale>
    </cfRule>
    <cfRule type="uniqueValues" dxfId="203" priority="249"/>
  </conditionalFormatting>
  <conditionalFormatting sqref="R34:T34">
    <cfRule type="cellIs" dxfId="202" priority="253" operator="lessThanOrEqual">
      <formula>30</formula>
    </cfRule>
    <cfRule type="cellIs" dxfId="201" priority="254" operator="greaterThan">
      <formula>30</formula>
    </cfRule>
  </conditionalFormatting>
  <conditionalFormatting sqref="R33:T33">
    <cfRule type="cellIs" dxfId="200" priority="243" stopIfTrue="1" operator="equal">
      <formula>0</formula>
    </cfRule>
    <cfRule type="cellIs" dxfId="199" priority="244" operator="notEqual">
      <formula>44</formula>
    </cfRule>
    <cfRule type="cellIs" dxfId="198" priority="245" operator="equal">
      <formula>44</formula>
    </cfRule>
  </conditionalFormatting>
  <conditionalFormatting sqref="R53">
    <cfRule type="cellIs" dxfId="197" priority="239" operator="lessThanOrEqual">
      <formula>70</formula>
    </cfRule>
    <cfRule type="cellIs" dxfId="196" priority="240" operator="greaterThan">
      <formula>70</formula>
    </cfRule>
  </conditionalFormatting>
  <conditionalFormatting sqref="Q40:Q50">
    <cfRule type="cellIs" dxfId="195" priority="235" operator="equal">
      <formula>0</formula>
    </cfRule>
    <cfRule type="cellIs" priority="236" operator="greaterThan">
      <formula>0</formula>
    </cfRule>
    <cfRule type="colorScale" priority="237">
      <colorScale>
        <cfvo type="min"/>
        <cfvo type="max"/>
        <color rgb="FFFCFCFF"/>
        <color rgb="FF63BE7B"/>
      </colorScale>
    </cfRule>
    <cfRule type="uniqueValues" dxfId="194" priority="238"/>
  </conditionalFormatting>
  <conditionalFormatting sqref="R52:T52">
    <cfRule type="cellIs" dxfId="193" priority="241" operator="lessThanOrEqual">
      <formula>30</formula>
    </cfRule>
    <cfRule type="cellIs" dxfId="192" priority="242" operator="greaterThan">
      <formula>30</formula>
    </cfRule>
  </conditionalFormatting>
  <conditionalFormatting sqref="R51:T51">
    <cfRule type="cellIs" dxfId="191" priority="232" stopIfTrue="1" operator="equal">
      <formula>0</formula>
    </cfRule>
    <cfRule type="cellIs" dxfId="190" priority="233" operator="notEqual">
      <formula>44</formula>
    </cfRule>
    <cfRule type="cellIs" dxfId="189" priority="234" operator="equal">
      <formula>44</formula>
    </cfRule>
  </conditionalFormatting>
  <conditionalFormatting sqref="R71">
    <cfRule type="cellIs" dxfId="188" priority="228" operator="lessThanOrEqual">
      <formula>70</formula>
    </cfRule>
    <cfRule type="cellIs" dxfId="187" priority="229" operator="greaterThan">
      <formula>70</formula>
    </cfRule>
  </conditionalFormatting>
  <conditionalFormatting sqref="Q58:Q68">
    <cfRule type="cellIs" dxfId="186" priority="224" operator="equal">
      <formula>0</formula>
    </cfRule>
    <cfRule type="cellIs" priority="225" operator="greaterThan">
      <formula>0</formula>
    </cfRule>
    <cfRule type="colorScale" priority="226">
      <colorScale>
        <cfvo type="min"/>
        <cfvo type="max"/>
        <color rgb="FFFCFCFF"/>
        <color rgb="FF63BE7B"/>
      </colorScale>
    </cfRule>
    <cfRule type="uniqueValues" dxfId="185" priority="227"/>
  </conditionalFormatting>
  <conditionalFormatting sqref="R70:T70">
    <cfRule type="cellIs" dxfId="184" priority="230" operator="lessThanOrEqual">
      <formula>30</formula>
    </cfRule>
    <cfRule type="cellIs" dxfId="183" priority="231" operator="greaterThan">
      <formula>30</formula>
    </cfRule>
  </conditionalFormatting>
  <conditionalFormatting sqref="R69:T69">
    <cfRule type="cellIs" dxfId="182" priority="221" stopIfTrue="1" operator="equal">
      <formula>0</formula>
    </cfRule>
    <cfRule type="cellIs" dxfId="181" priority="222" operator="notEqual">
      <formula>44</formula>
    </cfRule>
    <cfRule type="cellIs" dxfId="180" priority="223" operator="equal">
      <formula>44</formula>
    </cfRule>
  </conditionalFormatting>
  <conditionalFormatting sqref="R89">
    <cfRule type="cellIs" dxfId="179" priority="217" operator="lessThanOrEqual">
      <formula>70</formula>
    </cfRule>
    <cfRule type="cellIs" dxfId="178" priority="218" operator="greaterThan">
      <formula>70</formula>
    </cfRule>
  </conditionalFormatting>
  <conditionalFormatting sqref="Q76:Q86">
    <cfRule type="cellIs" dxfId="177" priority="213" operator="equal">
      <formula>0</formula>
    </cfRule>
    <cfRule type="cellIs" priority="214" operator="greaterThan">
      <formula>0</formula>
    </cfRule>
    <cfRule type="colorScale" priority="215">
      <colorScale>
        <cfvo type="min"/>
        <cfvo type="max"/>
        <color rgb="FFFCFCFF"/>
        <color rgb="FF63BE7B"/>
      </colorScale>
    </cfRule>
    <cfRule type="uniqueValues" dxfId="176" priority="216"/>
  </conditionalFormatting>
  <conditionalFormatting sqref="R88:T88">
    <cfRule type="cellIs" dxfId="175" priority="219" operator="lessThanOrEqual">
      <formula>30</formula>
    </cfRule>
    <cfRule type="cellIs" dxfId="174" priority="220" operator="greaterThan">
      <formula>30</formula>
    </cfRule>
  </conditionalFormatting>
  <conditionalFormatting sqref="R87:T87">
    <cfRule type="cellIs" dxfId="173" priority="210" stopIfTrue="1" operator="equal">
      <formula>0</formula>
    </cfRule>
    <cfRule type="cellIs" dxfId="172" priority="211" operator="notEqual">
      <formula>44</formula>
    </cfRule>
    <cfRule type="cellIs" dxfId="171" priority="212" operator="equal">
      <formula>44</formula>
    </cfRule>
  </conditionalFormatting>
  <conditionalFormatting sqref="R107">
    <cfRule type="cellIs" dxfId="170" priority="206" operator="lessThanOrEqual">
      <formula>70</formula>
    </cfRule>
    <cfRule type="cellIs" dxfId="169" priority="207" operator="greaterThan">
      <formula>70</formula>
    </cfRule>
  </conditionalFormatting>
  <conditionalFormatting sqref="Q94:Q104">
    <cfRule type="cellIs" dxfId="168" priority="202" operator="equal">
      <formula>0</formula>
    </cfRule>
    <cfRule type="cellIs" priority="203" operator="greaterThan">
      <formula>0</formula>
    </cfRule>
    <cfRule type="colorScale" priority="204">
      <colorScale>
        <cfvo type="min"/>
        <cfvo type="max"/>
        <color rgb="FFFCFCFF"/>
        <color rgb="FF63BE7B"/>
      </colorScale>
    </cfRule>
    <cfRule type="uniqueValues" dxfId="167" priority="205"/>
  </conditionalFormatting>
  <conditionalFormatting sqref="R106:T106">
    <cfRule type="cellIs" dxfId="166" priority="208" operator="lessThanOrEqual">
      <formula>30</formula>
    </cfRule>
    <cfRule type="cellIs" dxfId="165" priority="209" operator="greaterThan">
      <formula>30</formula>
    </cfRule>
  </conditionalFormatting>
  <conditionalFormatting sqref="R105:T105">
    <cfRule type="cellIs" dxfId="164" priority="199" stopIfTrue="1" operator="equal">
      <formula>0</formula>
    </cfRule>
    <cfRule type="cellIs" dxfId="163" priority="200" operator="notEqual">
      <formula>44</formula>
    </cfRule>
    <cfRule type="cellIs" dxfId="162" priority="201" operator="equal">
      <formula>44</formula>
    </cfRule>
  </conditionalFormatting>
  <conditionalFormatting sqref="R125">
    <cfRule type="cellIs" dxfId="161" priority="195" operator="lessThanOrEqual">
      <formula>70</formula>
    </cfRule>
    <cfRule type="cellIs" dxfId="160" priority="196" operator="greaterThan">
      <formula>70</formula>
    </cfRule>
  </conditionalFormatting>
  <conditionalFormatting sqref="Q112:Q122">
    <cfRule type="cellIs" dxfId="159" priority="191" operator="equal">
      <formula>0</formula>
    </cfRule>
    <cfRule type="cellIs" priority="192" operator="greaterThan">
      <formula>0</formula>
    </cfRule>
    <cfRule type="colorScale" priority="193">
      <colorScale>
        <cfvo type="min"/>
        <cfvo type="max"/>
        <color rgb="FFFCFCFF"/>
        <color rgb="FF63BE7B"/>
      </colorScale>
    </cfRule>
    <cfRule type="uniqueValues" dxfId="158" priority="194"/>
  </conditionalFormatting>
  <conditionalFormatting sqref="R124:T124">
    <cfRule type="cellIs" dxfId="157" priority="197" operator="lessThanOrEqual">
      <formula>30</formula>
    </cfRule>
    <cfRule type="cellIs" dxfId="156" priority="198" operator="greaterThan">
      <formula>30</formula>
    </cfRule>
  </conditionalFormatting>
  <conditionalFormatting sqref="R123:T123">
    <cfRule type="cellIs" dxfId="155" priority="188" stopIfTrue="1" operator="equal">
      <formula>0</formula>
    </cfRule>
    <cfRule type="cellIs" dxfId="154" priority="189" operator="notEqual">
      <formula>44</formula>
    </cfRule>
    <cfRule type="cellIs" dxfId="153" priority="190" operator="equal">
      <formula>44</formula>
    </cfRule>
  </conditionalFormatting>
  <conditionalFormatting sqref="R143">
    <cfRule type="cellIs" dxfId="152" priority="184" operator="lessThanOrEqual">
      <formula>70</formula>
    </cfRule>
    <cfRule type="cellIs" dxfId="151" priority="185" operator="greaterThan">
      <formula>70</formula>
    </cfRule>
  </conditionalFormatting>
  <conditionalFormatting sqref="Q130:Q140">
    <cfRule type="cellIs" dxfId="150" priority="180" operator="equal">
      <formula>0</formula>
    </cfRule>
    <cfRule type="cellIs" priority="181" operator="greaterThan">
      <formula>0</formula>
    </cfRule>
    <cfRule type="colorScale" priority="182">
      <colorScale>
        <cfvo type="min"/>
        <cfvo type="max"/>
        <color rgb="FFFCFCFF"/>
        <color rgb="FF63BE7B"/>
      </colorScale>
    </cfRule>
    <cfRule type="uniqueValues" dxfId="149" priority="183"/>
  </conditionalFormatting>
  <conditionalFormatting sqref="R142:T142">
    <cfRule type="cellIs" dxfId="148" priority="186" operator="lessThanOrEqual">
      <formula>30</formula>
    </cfRule>
    <cfRule type="cellIs" dxfId="147" priority="187" operator="greaterThan">
      <formula>30</formula>
    </cfRule>
  </conditionalFormatting>
  <conditionalFormatting sqref="R141:T141">
    <cfRule type="cellIs" dxfId="146" priority="177" stopIfTrue="1" operator="equal">
      <formula>0</formula>
    </cfRule>
    <cfRule type="cellIs" dxfId="145" priority="178" operator="notEqual">
      <formula>44</formula>
    </cfRule>
    <cfRule type="cellIs" dxfId="144" priority="179" operator="equal">
      <formula>44</formula>
    </cfRule>
  </conditionalFormatting>
  <conditionalFormatting sqref="R161">
    <cfRule type="cellIs" dxfId="143" priority="173" operator="lessThanOrEqual">
      <formula>70</formula>
    </cfRule>
    <cfRule type="cellIs" dxfId="142" priority="174" operator="greaterThan">
      <formula>70</formula>
    </cfRule>
  </conditionalFormatting>
  <conditionalFormatting sqref="Q148:Q158">
    <cfRule type="cellIs" dxfId="141" priority="169" operator="equal">
      <formula>0</formula>
    </cfRule>
    <cfRule type="cellIs" priority="170" operator="greaterThan">
      <formula>0</formula>
    </cfRule>
    <cfRule type="colorScale" priority="171">
      <colorScale>
        <cfvo type="min"/>
        <cfvo type="max"/>
        <color rgb="FFFCFCFF"/>
        <color rgb="FF63BE7B"/>
      </colorScale>
    </cfRule>
    <cfRule type="uniqueValues" dxfId="140" priority="172"/>
  </conditionalFormatting>
  <conditionalFormatting sqref="R160:T160">
    <cfRule type="cellIs" dxfId="139" priority="175" operator="lessThanOrEqual">
      <formula>30</formula>
    </cfRule>
    <cfRule type="cellIs" dxfId="138" priority="176" operator="greaterThan">
      <formula>30</formula>
    </cfRule>
  </conditionalFormatting>
  <conditionalFormatting sqref="R159:T159">
    <cfRule type="cellIs" dxfId="137" priority="166" stopIfTrue="1" operator="equal">
      <formula>0</formula>
    </cfRule>
    <cfRule type="cellIs" dxfId="136" priority="167" operator="notEqual">
      <formula>44</formula>
    </cfRule>
    <cfRule type="cellIs" dxfId="135" priority="168" operator="equal">
      <formula>44</formula>
    </cfRule>
  </conditionalFormatting>
  <conditionalFormatting sqref="R179">
    <cfRule type="cellIs" dxfId="134" priority="162" operator="lessThanOrEqual">
      <formula>70</formula>
    </cfRule>
    <cfRule type="cellIs" dxfId="133" priority="163" operator="greaterThan">
      <formula>70</formula>
    </cfRule>
  </conditionalFormatting>
  <conditionalFormatting sqref="Q166:Q176">
    <cfRule type="cellIs" dxfId="132" priority="158" operator="equal">
      <formula>0</formula>
    </cfRule>
    <cfRule type="cellIs" priority="159" operator="greaterThan">
      <formula>0</formula>
    </cfRule>
    <cfRule type="colorScale" priority="160">
      <colorScale>
        <cfvo type="min"/>
        <cfvo type="max"/>
        <color rgb="FFFCFCFF"/>
        <color rgb="FF63BE7B"/>
      </colorScale>
    </cfRule>
    <cfRule type="uniqueValues" dxfId="131" priority="161"/>
  </conditionalFormatting>
  <conditionalFormatting sqref="R178:T178">
    <cfRule type="cellIs" dxfId="130" priority="164" operator="lessThanOrEqual">
      <formula>30</formula>
    </cfRule>
    <cfRule type="cellIs" dxfId="129" priority="165" operator="greaterThan">
      <formula>30</formula>
    </cfRule>
  </conditionalFormatting>
  <conditionalFormatting sqref="R177:T177">
    <cfRule type="cellIs" dxfId="128" priority="155" stopIfTrue="1" operator="equal">
      <formula>0</formula>
    </cfRule>
    <cfRule type="cellIs" dxfId="127" priority="156" operator="notEqual">
      <formula>44</formula>
    </cfRule>
    <cfRule type="cellIs" dxfId="126" priority="157" operator="equal">
      <formula>44</formula>
    </cfRule>
  </conditionalFormatting>
  <conditionalFormatting sqref="R197">
    <cfRule type="cellIs" dxfId="125" priority="151" operator="lessThanOrEqual">
      <formula>70</formula>
    </cfRule>
    <cfRule type="cellIs" dxfId="124" priority="152" operator="greaterThan">
      <formula>70</formula>
    </cfRule>
  </conditionalFormatting>
  <conditionalFormatting sqref="Q184:Q194">
    <cfRule type="cellIs" dxfId="123" priority="147" operator="equal">
      <formula>0</formula>
    </cfRule>
    <cfRule type="cellIs" priority="148" operator="greaterThan">
      <formula>0</formula>
    </cfRule>
    <cfRule type="colorScale" priority="149">
      <colorScale>
        <cfvo type="min"/>
        <cfvo type="max"/>
        <color rgb="FFFCFCFF"/>
        <color rgb="FF63BE7B"/>
      </colorScale>
    </cfRule>
    <cfRule type="uniqueValues" dxfId="122" priority="150"/>
  </conditionalFormatting>
  <conditionalFormatting sqref="R196:T196">
    <cfRule type="cellIs" dxfId="121" priority="153" operator="lessThanOrEqual">
      <formula>30</formula>
    </cfRule>
    <cfRule type="cellIs" dxfId="120" priority="154" operator="greaterThan">
      <formula>30</formula>
    </cfRule>
  </conditionalFormatting>
  <conditionalFormatting sqref="R195:T195">
    <cfRule type="cellIs" dxfId="119" priority="144" stopIfTrue="1" operator="equal">
      <formula>0</formula>
    </cfRule>
    <cfRule type="cellIs" dxfId="118" priority="145" operator="notEqual">
      <formula>44</formula>
    </cfRule>
    <cfRule type="cellIs" dxfId="117" priority="146" operator="equal">
      <formula>44</formula>
    </cfRule>
  </conditionalFormatting>
  <conditionalFormatting sqref="R215">
    <cfRule type="cellIs" dxfId="116" priority="140" operator="lessThanOrEqual">
      <formula>70</formula>
    </cfRule>
    <cfRule type="cellIs" dxfId="115" priority="141" operator="greaterThan">
      <formula>70</formula>
    </cfRule>
  </conditionalFormatting>
  <conditionalFormatting sqref="Q202:Q212">
    <cfRule type="cellIs" dxfId="114" priority="136" operator="equal">
      <formula>0</formula>
    </cfRule>
    <cfRule type="cellIs" priority="137" operator="greaterThan">
      <formula>0</formula>
    </cfRule>
    <cfRule type="colorScale" priority="138">
      <colorScale>
        <cfvo type="min"/>
        <cfvo type="max"/>
        <color rgb="FFFCFCFF"/>
        <color rgb="FF63BE7B"/>
      </colorScale>
    </cfRule>
    <cfRule type="uniqueValues" dxfId="113" priority="139"/>
  </conditionalFormatting>
  <conditionalFormatting sqref="R214:T214">
    <cfRule type="cellIs" dxfId="112" priority="142" operator="lessThanOrEqual">
      <formula>30</formula>
    </cfRule>
    <cfRule type="cellIs" dxfId="111" priority="143" operator="greaterThan">
      <formula>30</formula>
    </cfRule>
  </conditionalFormatting>
  <conditionalFormatting sqref="R213:T213">
    <cfRule type="cellIs" dxfId="110" priority="133" stopIfTrue="1" operator="equal">
      <formula>0</formula>
    </cfRule>
    <cfRule type="cellIs" dxfId="109" priority="134" operator="notEqual">
      <formula>44</formula>
    </cfRule>
    <cfRule type="cellIs" dxfId="108" priority="135" operator="equal">
      <formula>44</formula>
    </cfRule>
  </conditionalFormatting>
  <conditionalFormatting sqref="R233">
    <cfRule type="cellIs" dxfId="107" priority="129" operator="lessThanOrEqual">
      <formula>70</formula>
    </cfRule>
    <cfRule type="cellIs" dxfId="106" priority="130" operator="greaterThan">
      <formula>70</formula>
    </cfRule>
  </conditionalFormatting>
  <conditionalFormatting sqref="Q220:Q230">
    <cfRule type="cellIs" dxfId="105" priority="125" operator="equal">
      <formula>0</formula>
    </cfRule>
    <cfRule type="cellIs" priority="126" operator="greaterThan">
      <formula>0</formula>
    </cfRule>
    <cfRule type="colorScale" priority="127">
      <colorScale>
        <cfvo type="min"/>
        <cfvo type="max"/>
        <color rgb="FFFCFCFF"/>
        <color rgb="FF63BE7B"/>
      </colorScale>
    </cfRule>
    <cfRule type="uniqueValues" dxfId="104" priority="128"/>
  </conditionalFormatting>
  <conditionalFormatting sqref="R232:T232">
    <cfRule type="cellIs" dxfId="103" priority="131" operator="lessThanOrEqual">
      <formula>30</formula>
    </cfRule>
    <cfRule type="cellIs" dxfId="102" priority="132" operator="greaterThan">
      <formula>30</formula>
    </cfRule>
  </conditionalFormatting>
  <conditionalFormatting sqref="R231:T231">
    <cfRule type="cellIs" dxfId="101" priority="122" stopIfTrue="1" operator="equal">
      <formula>0</formula>
    </cfRule>
    <cfRule type="cellIs" dxfId="100" priority="123" operator="notEqual">
      <formula>44</formula>
    </cfRule>
    <cfRule type="cellIs" dxfId="99" priority="124" operator="equal">
      <formula>44</formula>
    </cfRule>
  </conditionalFormatting>
  <conditionalFormatting sqref="R251">
    <cfRule type="cellIs" dxfId="98" priority="118" operator="lessThanOrEqual">
      <formula>70</formula>
    </cfRule>
    <cfRule type="cellIs" dxfId="97" priority="119" operator="greaterThan">
      <formula>70</formula>
    </cfRule>
  </conditionalFormatting>
  <conditionalFormatting sqref="Q238:Q248">
    <cfRule type="cellIs" dxfId="96" priority="114" operator="equal">
      <formula>0</formula>
    </cfRule>
    <cfRule type="cellIs" priority="115" operator="greaterThan">
      <formula>0</formula>
    </cfRule>
    <cfRule type="colorScale" priority="116">
      <colorScale>
        <cfvo type="min"/>
        <cfvo type="max"/>
        <color rgb="FFFCFCFF"/>
        <color rgb="FF63BE7B"/>
      </colorScale>
    </cfRule>
    <cfRule type="uniqueValues" dxfId="95" priority="117"/>
  </conditionalFormatting>
  <conditionalFormatting sqref="R250:T250">
    <cfRule type="cellIs" dxfId="94" priority="120" operator="lessThanOrEqual">
      <formula>30</formula>
    </cfRule>
    <cfRule type="cellIs" dxfId="93" priority="121" operator="greaterThan">
      <formula>30</formula>
    </cfRule>
  </conditionalFormatting>
  <conditionalFormatting sqref="R249:T249">
    <cfRule type="cellIs" dxfId="92" priority="111" stopIfTrue="1" operator="equal">
      <formula>0</formula>
    </cfRule>
    <cfRule type="cellIs" dxfId="91" priority="112" operator="notEqual">
      <formula>44</formula>
    </cfRule>
    <cfRule type="cellIs" dxfId="90" priority="113" operator="equal">
      <formula>44</formula>
    </cfRule>
  </conditionalFormatting>
  <conditionalFormatting sqref="R269">
    <cfRule type="cellIs" dxfId="89" priority="107" operator="lessThanOrEqual">
      <formula>70</formula>
    </cfRule>
    <cfRule type="cellIs" dxfId="88" priority="108" operator="greaterThan">
      <formula>70</formula>
    </cfRule>
  </conditionalFormatting>
  <conditionalFormatting sqref="Q256:Q266">
    <cfRule type="cellIs" dxfId="87" priority="103" operator="equal">
      <formula>0</formula>
    </cfRule>
    <cfRule type="cellIs" priority="104" operator="greaterThan">
      <formula>0</formula>
    </cfRule>
    <cfRule type="colorScale" priority="105">
      <colorScale>
        <cfvo type="min"/>
        <cfvo type="max"/>
        <color rgb="FFFCFCFF"/>
        <color rgb="FF63BE7B"/>
      </colorScale>
    </cfRule>
    <cfRule type="uniqueValues" dxfId="86" priority="106"/>
  </conditionalFormatting>
  <conditionalFormatting sqref="R268:T268">
    <cfRule type="cellIs" dxfId="85" priority="109" operator="lessThanOrEqual">
      <formula>30</formula>
    </cfRule>
    <cfRule type="cellIs" dxfId="84" priority="110" operator="greaterThan">
      <formula>30</formula>
    </cfRule>
  </conditionalFormatting>
  <conditionalFormatting sqref="R267:T267">
    <cfRule type="cellIs" dxfId="83" priority="100" stopIfTrue="1" operator="equal">
      <formula>0</formula>
    </cfRule>
    <cfRule type="cellIs" dxfId="82" priority="101" operator="notEqual">
      <formula>44</formula>
    </cfRule>
    <cfRule type="cellIs" dxfId="81" priority="102" operator="equal">
      <formula>44</formula>
    </cfRule>
  </conditionalFormatting>
  <conditionalFormatting sqref="R287">
    <cfRule type="cellIs" dxfId="80" priority="96" operator="lessThanOrEqual">
      <formula>70</formula>
    </cfRule>
    <cfRule type="cellIs" dxfId="79" priority="97" operator="greaterThan">
      <formula>70</formula>
    </cfRule>
  </conditionalFormatting>
  <conditionalFormatting sqref="Q274:Q284">
    <cfRule type="cellIs" dxfId="78" priority="92" operator="equal">
      <formula>0</formula>
    </cfRule>
    <cfRule type="cellIs" priority="93" operator="greaterThan">
      <formula>0</formula>
    </cfRule>
    <cfRule type="colorScale" priority="94">
      <colorScale>
        <cfvo type="min"/>
        <cfvo type="max"/>
        <color rgb="FFFCFCFF"/>
        <color rgb="FF63BE7B"/>
      </colorScale>
    </cfRule>
    <cfRule type="uniqueValues" dxfId="77" priority="95"/>
  </conditionalFormatting>
  <conditionalFormatting sqref="R286:T286">
    <cfRule type="cellIs" dxfId="76" priority="98" operator="lessThanOrEqual">
      <formula>30</formula>
    </cfRule>
    <cfRule type="cellIs" dxfId="75" priority="99" operator="greaterThan">
      <formula>30</formula>
    </cfRule>
  </conditionalFormatting>
  <conditionalFormatting sqref="R285:T285">
    <cfRule type="cellIs" dxfId="74" priority="89" stopIfTrue="1" operator="equal">
      <formula>0</formula>
    </cfRule>
    <cfRule type="cellIs" dxfId="73" priority="90" operator="notEqual">
      <formula>44</formula>
    </cfRule>
    <cfRule type="cellIs" dxfId="72" priority="91" operator="equal">
      <formula>44</formula>
    </cfRule>
  </conditionalFormatting>
  <conditionalFormatting sqref="R305">
    <cfRule type="cellIs" dxfId="71" priority="85" operator="lessThanOrEqual">
      <formula>70</formula>
    </cfRule>
    <cfRule type="cellIs" dxfId="70" priority="86" operator="greaterThan">
      <formula>70</formula>
    </cfRule>
  </conditionalFormatting>
  <conditionalFormatting sqref="Q292:Q302">
    <cfRule type="cellIs" dxfId="69" priority="81" operator="equal">
      <formula>0</formula>
    </cfRule>
    <cfRule type="cellIs" priority="82" operator="greaterThan">
      <formula>0</formula>
    </cfRule>
    <cfRule type="colorScale" priority="83">
      <colorScale>
        <cfvo type="min"/>
        <cfvo type="max"/>
        <color rgb="FFFCFCFF"/>
        <color rgb="FF63BE7B"/>
      </colorScale>
    </cfRule>
    <cfRule type="uniqueValues" dxfId="68" priority="84"/>
  </conditionalFormatting>
  <conditionalFormatting sqref="R304:T304">
    <cfRule type="cellIs" dxfId="67" priority="87" operator="lessThanOrEqual">
      <formula>30</formula>
    </cfRule>
    <cfRule type="cellIs" dxfId="66" priority="88" operator="greaterThan">
      <formula>30</formula>
    </cfRule>
  </conditionalFormatting>
  <conditionalFormatting sqref="R303:T303">
    <cfRule type="cellIs" dxfId="65" priority="78" stopIfTrue="1" operator="equal">
      <formula>0</formula>
    </cfRule>
    <cfRule type="cellIs" dxfId="64" priority="79" operator="notEqual">
      <formula>44</formula>
    </cfRule>
    <cfRule type="cellIs" dxfId="63" priority="80" operator="equal">
      <formula>44</formula>
    </cfRule>
  </conditionalFormatting>
  <conditionalFormatting sqref="R323">
    <cfRule type="cellIs" dxfId="62" priority="74" operator="lessThanOrEqual">
      <formula>70</formula>
    </cfRule>
    <cfRule type="cellIs" dxfId="61" priority="75" operator="greaterThan">
      <formula>70</formula>
    </cfRule>
  </conditionalFormatting>
  <conditionalFormatting sqref="Q310:Q320">
    <cfRule type="cellIs" dxfId="60" priority="70" operator="equal">
      <formula>0</formula>
    </cfRule>
    <cfRule type="cellIs" priority="71" operator="greaterThan">
      <formula>0</formula>
    </cfRule>
    <cfRule type="colorScale" priority="72">
      <colorScale>
        <cfvo type="min"/>
        <cfvo type="max"/>
        <color rgb="FFFCFCFF"/>
        <color rgb="FF63BE7B"/>
      </colorScale>
    </cfRule>
    <cfRule type="uniqueValues" dxfId="59" priority="73"/>
  </conditionalFormatting>
  <conditionalFormatting sqref="R322:T322">
    <cfRule type="cellIs" dxfId="58" priority="76" operator="lessThanOrEqual">
      <formula>30</formula>
    </cfRule>
    <cfRule type="cellIs" dxfId="57" priority="77" operator="greaterThan">
      <formula>30</formula>
    </cfRule>
  </conditionalFormatting>
  <conditionalFormatting sqref="R321:T321">
    <cfRule type="cellIs" dxfId="56" priority="67" stopIfTrue="1" operator="equal">
      <formula>0</formula>
    </cfRule>
    <cfRule type="cellIs" dxfId="55" priority="68" operator="notEqual">
      <formula>44</formula>
    </cfRule>
    <cfRule type="cellIs" dxfId="54" priority="69" operator="equal">
      <formula>44</formula>
    </cfRule>
  </conditionalFormatting>
  <conditionalFormatting sqref="R341">
    <cfRule type="cellIs" dxfId="53" priority="63" operator="lessThanOrEqual">
      <formula>70</formula>
    </cfRule>
    <cfRule type="cellIs" dxfId="52" priority="64" operator="greaterThan">
      <formula>70</formula>
    </cfRule>
  </conditionalFormatting>
  <conditionalFormatting sqref="Q328:Q338">
    <cfRule type="cellIs" dxfId="51" priority="59" operator="equal">
      <formula>0</formula>
    </cfRule>
    <cfRule type="cellIs" priority="60" operator="greaterThan">
      <formula>0</formula>
    </cfRule>
    <cfRule type="colorScale" priority="61">
      <colorScale>
        <cfvo type="min"/>
        <cfvo type="max"/>
        <color rgb="FFFCFCFF"/>
        <color rgb="FF63BE7B"/>
      </colorScale>
    </cfRule>
    <cfRule type="uniqueValues" dxfId="50" priority="62"/>
  </conditionalFormatting>
  <conditionalFormatting sqref="R340:T340">
    <cfRule type="cellIs" dxfId="49" priority="65" operator="lessThanOrEqual">
      <formula>30</formula>
    </cfRule>
    <cfRule type="cellIs" dxfId="48" priority="66" operator="greaterThan">
      <formula>30</formula>
    </cfRule>
  </conditionalFormatting>
  <conditionalFormatting sqref="R339:T339">
    <cfRule type="cellIs" dxfId="47" priority="56" stopIfTrue="1" operator="equal">
      <formula>0</formula>
    </cfRule>
    <cfRule type="cellIs" dxfId="46" priority="57" operator="notEqual">
      <formula>44</formula>
    </cfRule>
    <cfRule type="cellIs" dxfId="45" priority="58" operator="equal">
      <formula>44</formula>
    </cfRule>
  </conditionalFormatting>
  <conditionalFormatting sqref="R359">
    <cfRule type="cellIs" dxfId="44" priority="52" operator="lessThanOrEqual">
      <formula>70</formula>
    </cfRule>
    <cfRule type="cellIs" dxfId="43" priority="53" operator="greaterThan">
      <formula>70</formula>
    </cfRule>
  </conditionalFormatting>
  <conditionalFormatting sqref="Q346:Q356">
    <cfRule type="cellIs" dxfId="42" priority="48" operator="equal">
      <formula>0</formula>
    </cfRule>
    <cfRule type="cellIs" priority="49" operator="greaterThan">
      <formula>0</formula>
    </cfRule>
    <cfRule type="colorScale" priority="50">
      <colorScale>
        <cfvo type="min"/>
        <cfvo type="max"/>
        <color rgb="FFFCFCFF"/>
        <color rgb="FF63BE7B"/>
      </colorScale>
    </cfRule>
    <cfRule type="uniqueValues" dxfId="41" priority="51"/>
  </conditionalFormatting>
  <conditionalFormatting sqref="R358:T358">
    <cfRule type="cellIs" dxfId="40" priority="54" operator="lessThanOrEqual">
      <formula>30</formula>
    </cfRule>
    <cfRule type="cellIs" dxfId="39" priority="55" operator="greaterThan">
      <formula>30</formula>
    </cfRule>
  </conditionalFormatting>
  <conditionalFormatting sqref="R357:T357">
    <cfRule type="cellIs" dxfId="38" priority="45" stopIfTrue="1" operator="equal">
      <formula>0</formula>
    </cfRule>
    <cfRule type="cellIs" dxfId="37" priority="46" operator="notEqual">
      <formula>44</formula>
    </cfRule>
    <cfRule type="cellIs" dxfId="36" priority="47" operator="equal">
      <formula>44</formula>
    </cfRule>
  </conditionalFormatting>
  <conditionalFormatting sqref="R377">
    <cfRule type="cellIs" dxfId="35" priority="41" operator="lessThanOrEqual">
      <formula>70</formula>
    </cfRule>
    <cfRule type="cellIs" dxfId="34" priority="42" operator="greaterThan">
      <formula>70</formula>
    </cfRule>
  </conditionalFormatting>
  <conditionalFormatting sqref="Q364:Q374">
    <cfRule type="cellIs" dxfId="33" priority="37" operator="equal">
      <formula>0</formula>
    </cfRule>
    <cfRule type="cellIs" priority="38" operator="greaterThan">
      <formula>0</formula>
    </cfRule>
    <cfRule type="colorScale" priority="39">
      <colorScale>
        <cfvo type="min"/>
        <cfvo type="max"/>
        <color rgb="FFFCFCFF"/>
        <color rgb="FF63BE7B"/>
      </colorScale>
    </cfRule>
    <cfRule type="uniqueValues" dxfId="32" priority="40"/>
  </conditionalFormatting>
  <conditionalFormatting sqref="R376:T376">
    <cfRule type="cellIs" dxfId="31" priority="43" operator="lessThanOrEqual">
      <formula>30</formula>
    </cfRule>
    <cfRule type="cellIs" dxfId="30" priority="44" operator="greaterThan">
      <formula>30</formula>
    </cfRule>
  </conditionalFormatting>
  <conditionalFormatting sqref="R375:T375">
    <cfRule type="cellIs" dxfId="29" priority="34" stopIfTrue="1" operator="equal">
      <formula>0</formula>
    </cfRule>
    <cfRule type="cellIs" dxfId="28" priority="35" operator="notEqual">
      <formula>44</formula>
    </cfRule>
    <cfRule type="cellIs" dxfId="27" priority="36" operator="equal">
      <formula>44</formula>
    </cfRule>
  </conditionalFormatting>
  <conditionalFormatting sqref="R395">
    <cfRule type="cellIs" dxfId="26" priority="30" operator="lessThanOrEqual">
      <formula>70</formula>
    </cfRule>
    <cfRule type="cellIs" dxfId="25" priority="31" operator="greaterThan">
      <formula>70</formula>
    </cfRule>
  </conditionalFormatting>
  <conditionalFormatting sqref="Q382:Q392">
    <cfRule type="cellIs" dxfId="24" priority="26" operator="equal">
      <formula>0</formula>
    </cfRule>
    <cfRule type="cellIs" priority="27" operator="greaterThan">
      <formula>0</formula>
    </cfRule>
    <cfRule type="colorScale" priority="28">
      <colorScale>
        <cfvo type="min"/>
        <cfvo type="max"/>
        <color rgb="FFFCFCFF"/>
        <color rgb="FF63BE7B"/>
      </colorScale>
    </cfRule>
    <cfRule type="uniqueValues" dxfId="23" priority="29"/>
  </conditionalFormatting>
  <conditionalFormatting sqref="R394:T394">
    <cfRule type="cellIs" dxfId="22" priority="32" operator="lessThanOrEqual">
      <formula>30</formula>
    </cfRule>
    <cfRule type="cellIs" dxfId="21" priority="33" operator="greaterThan">
      <formula>30</formula>
    </cfRule>
  </conditionalFormatting>
  <conditionalFormatting sqref="R393:T393">
    <cfRule type="cellIs" dxfId="20" priority="23" stopIfTrue="1" operator="equal">
      <formula>0</formula>
    </cfRule>
    <cfRule type="cellIs" dxfId="19" priority="24" operator="notEqual">
      <formula>44</formula>
    </cfRule>
    <cfRule type="cellIs" dxfId="18" priority="25" operator="equal">
      <formula>44</formula>
    </cfRule>
  </conditionalFormatting>
  <conditionalFormatting sqref="R413">
    <cfRule type="cellIs" dxfId="17" priority="19" operator="lessThanOrEqual">
      <formula>70</formula>
    </cfRule>
    <cfRule type="cellIs" dxfId="16" priority="20" operator="greaterThan">
      <formula>70</formula>
    </cfRule>
  </conditionalFormatting>
  <conditionalFormatting sqref="Q400:Q410">
    <cfRule type="cellIs" dxfId="15" priority="15" operator="equal">
      <formula>0</formula>
    </cfRule>
    <cfRule type="cellIs" priority="16" operator="greaterThan">
      <formula>0</formula>
    </cfRule>
    <cfRule type="colorScale" priority="17">
      <colorScale>
        <cfvo type="min"/>
        <cfvo type="max"/>
        <color rgb="FFFCFCFF"/>
        <color rgb="FF63BE7B"/>
      </colorScale>
    </cfRule>
    <cfRule type="uniqueValues" dxfId="14" priority="18"/>
  </conditionalFormatting>
  <conditionalFormatting sqref="R412:T412">
    <cfRule type="cellIs" dxfId="13" priority="21" operator="lessThanOrEqual">
      <formula>30</formula>
    </cfRule>
    <cfRule type="cellIs" dxfId="12" priority="22" operator="greaterThan">
      <formula>30</formula>
    </cfRule>
  </conditionalFormatting>
  <conditionalFormatting sqref="R411:T411">
    <cfRule type="cellIs" dxfId="11" priority="12" stopIfTrue="1" operator="equal">
      <formula>0</formula>
    </cfRule>
    <cfRule type="cellIs" dxfId="10" priority="13" operator="notEqual">
      <formula>44</formula>
    </cfRule>
    <cfRule type="cellIs" dxfId="9" priority="14" operator="equal">
      <formula>44</formula>
    </cfRule>
  </conditionalFormatting>
  <conditionalFormatting sqref="R431">
    <cfRule type="cellIs" dxfId="8" priority="8" operator="lessThanOrEqual">
      <formula>70</formula>
    </cfRule>
    <cfRule type="cellIs" dxfId="7" priority="9" operator="greaterThan">
      <formula>70</formula>
    </cfRule>
  </conditionalFormatting>
  <conditionalFormatting sqref="Q418:Q428">
    <cfRule type="cellIs" dxfId="6" priority="4" operator="equal">
      <formula>0</formula>
    </cfRule>
    <cfRule type="cellIs" priority="5" operator="greaterThan">
      <formula>0</formula>
    </cfRule>
    <cfRule type="colorScale" priority="6">
      <colorScale>
        <cfvo type="min"/>
        <cfvo type="max"/>
        <color rgb="FFFCFCFF"/>
        <color rgb="FF63BE7B"/>
      </colorScale>
    </cfRule>
    <cfRule type="uniqueValues" dxfId="5" priority="7"/>
  </conditionalFormatting>
  <conditionalFormatting sqref="R430:T430">
    <cfRule type="cellIs" dxfId="4" priority="10" operator="lessThanOrEqual">
      <formula>30</formula>
    </cfRule>
    <cfRule type="cellIs" dxfId="3" priority="11" operator="greaterThan">
      <formula>30</formula>
    </cfRule>
  </conditionalFormatting>
  <conditionalFormatting sqref="R429:T429">
    <cfRule type="cellIs" dxfId="2" priority="1" stopIfTrue="1" operator="equal">
      <formula>0</formula>
    </cfRule>
    <cfRule type="cellIs" dxfId="1" priority="2" operator="notEqual">
      <formula>44</formula>
    </cfRule>
    <cfRule type="cellIs" dxfId="0" priority="3" operator="equal">
      <formula>44</formula>
    </cfRule>
  </conditionalFormatting>
  <pageMargins left="0.6692913385826772" right="0.51181102362204722" top="0.35433070866141736" bottom="0.27559055118110237" header="0.31496062992125984" footer="0.31496062992125984"/>
  <pageSetup paperSize="8" scale="90" orientation="landscape" r:id="rId1"/>
  <rowBreaks count="7" manualBreakCount="7">
    <brk id="53" max="23" man="1"/>
    <brk id="107" max="23" man="1"/>
    <brk id="161" max="23" man="1"/>
    <brk id="215" max="23" man="1"/>
    <brk id="269" max="23" man="1"/>
    <brk id="323" max="23" man="1"/>
    <brk id="37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Label 1">
              <controlPr locked="0" defaultSize="0" autoFill="0" autoLine="0" autoPict="0">
                <anchor moveWithCells="1" sizeWithCells="1">
                  <from>
                    <xdr:col>6</xdr:col>
                    <xdr:colOff>38100</xdr:colOff>
                    <xdr:row>57</xdr:row>
                    <xdr:rowOff>28575</xdr:rowOff>
                  </from>
                  <to>
                    <xdr:col>14</xdr:col>
                    <xdr:colOff>523875</xdr:colOff>
                    <xdr:row>68</xdr:row>
                    <xdr:rowOff>0</xdr:rowOff>
                  </to>
                </anchor>
              </controlPr>
            </control>
          </mc:Choice>
        </mc:AlternateContent>
        <mc:AlternateContent xmlns:mc="http://schemas.openxmlformats.org/markup-compatibility/2006">
          <mc:Choice Requires="x14">
            <control shapeId="5122" r:id="rId5" name="Label 2">
              <controlPr locked="0" defaultSize="0" autoFill="0" autoLine="0" autoPict="0">
                <anchor moveWithCells="1" sizeWithCells="1">
                  <from>
                    <xdr:col>6</xdr:col>
                    <xdr:colOff>28575</xdr:colOff>
                    <xdr:row>39</xdr:row>
                    <xdr:rowOff>47625</xdr:rowOff>
                  </from>
                  <to>
                    <xdr:col>14</xdr:col>
                    <xdr:colOff>581025</xdr:colOff>
                    <xdr:row>49</xdr:row>
                    <xdr:rowOff>123825</xdr:rowOff>
                  </to>
                </anchor>
              </controlPr>
            </control>
          </mc:Choice>
        </mc:AlternateContent>
        <mc:AlternateContent xmlns:mc="http://schemas.openxmlformats.org/markup-compatibility/2006">
          <mc:Choice Requires="x14">
            <control shapeId="5123" r:id="rId6" name="Label 3">
              <controlPr locked="0" defaultSize="0" autoFill="0" autoLine="0" autoPict="0">
                <anchor moveWithCells="1" sizeWithCells="1">
                  <from>
                    <xdr:col>6</xdr:col>
                    <xdr:colOff>0</xdr:colOff>
                    <xdr:row>21</xdr:row>
                    <xdr:rowOff>28575</xdr:rowOff>
                  </from>
                  <to>
                    <xdr:col>14</xdr:col>
                    <xdr:colOff>523875</xdr:colOff>
                    <xdr:row>32</xdr:row>
                    <xdr:rowOff>9525</xdr:rowOff>
                  </to>
                </anchor>
              </controlPr>
            </control>
          </mc:Choice>
        </mc:AlternateContent>
        <mc:AlternateContent xmlns:mc="http://schemas.openxmlformats.org/markup-compatibility/2006">
          <mc:Choice Requires="x14">
            <control shapeId="5124" r:id="rId7" name="Label 4">
              <controlPr locked="0" defaultSize="0" autoFill="0" autoLine="0" autoPict="0">
                <anchor moveWithCells="1" sizeWithCells="1">
                  <from>
                    <xdr:col>6</xdr:col>
                    <xdr:colOff>66675</xdr:colOff>
                    <xdr:row>75</xdr:row>
                    <xdr:rowOff>38100</xdr:rowOff>
                  </from>
                  <to>
                    <xdr:col>14</xdr:col>
                    <xdr:colOff>581025</xdr:colOff>
                    <xdr:row>85</xdr:row>
                    <xdr:rowOff>161925</xdr:rowOff>
                  </to>
                </anchor>
              </controlPr>
            </control>
          </mc:Choice>
        </mc:AlternateContent>
        <mc:AlternateContent xmlns:mc="http://schemas.openxmlformats.org/markup-compatibility/2006">
          <mc:Choice Requires="x14">
            <control shapeId="5125" r:id="rId8" name="Label 5">
              <controlPr locked="0" defaultSize="0" autoFill="0" autoLine="0" autoPict="0">
                <anchor moveWithCells="1" sizeWithCells="1">
                  <from>
                    <xdr:col>6</xdr:col>
                    <xdr:colOff>114300</xdr:colOff>
                    <xdr:row>111</xdr:row>
                    <xdr:rowOff>47625</xdr:rowOff>
                  </from>
                  <to>
                    <xdr:col>14</xdr:col>
                    <xdr:colOff>523875</xdr:colOff>
                    <xdr:row>121</xdr:row>
                    <xdr:rowOff>123825</xdr:rowOff>
                  </to>
                </anchor>
              </controlPr>
            </control>
          </mc:Choice>
        </mc:AlternateContent>
        <mc:AlternateContent xmlns:mc="http://schemas.openxmlformats.org/markup-compatibility/2006">
          <mc:Choice Requires="x14">
            <control shapeId="5126" r:id="rId9" name="Label 6">
              <controlPr locked="0" defaultSize="0" autoFill="0" autoLine="0" autoPict="0">
                <anchor moveWithCells="1" sizeWithCells="1">
                  <from>
                    <xdr:col>6</xdr:col>
                    <xdr:colOff>114300</xdr:colOff>
                    <xdr:row>129</xdr:row>
                    <xdr:rowOff>142875</xdr:rowOff>
                  </from>
                  <to>
                    <xdr:col>14</xdr:col>
                    <xdr:colOff>495300</xdr:colOff>
                    <xdr:row>139</xdr:row>
                    <xdr:rowOff>142875</xdr:rowOff>
                  </to>
                </anchor>
              </controlPr>
            </control>
          </mc:Choice>
        </mc:AlternateContent>
        <mc:AlternateContent xmlns:mc="http://schemas.openxmlformats.org/markup-compatibility/2006">
          <mc:Choice Requires="x14">
            <control shapeId="5127" r:id="rId10" name="Label 7">
              <controlPr locked="0" defaultSize="0" autoFill="0" autoLine="0" autoPict="0">
                <anchor moveWithCells="1" sizeWithCells="1">
                  <from>
                    <xdr:col>6</xdr:col>
                    <xdr:colOff>76200</xdr:colOff>
                    <xdr:row>147</xdr:row>
                    <xdr:rowOff>66675</xdr:rowOff>
                  </from>
                  <to>
                    <xdr:col>14</xdr:col>
                    <xdr:colOff>428625</xdr:colOff>
                    <xdr:row>157</xdr:row>
                    <xdr:rowOff>152400</xdr:rowOff>
                  </to>
                </anchor>
              </controlPr>
            </control>
          </mc:Choice>
        </mc:AlternateContent>
        <mc:AlternateContent xmlns:mc="http://schemas.openxmlformats.org/markup-compatibility/2006">
          <mc:Choice Requires="x14">
            <control shapeId="5128" r:id="rId11" name="Label 8">
              <controlPr locked="0" defaultSize="0" autoFill="0" autoLine="0" autoPict="0">
                <anchor moveWithCells="1" sizeWithCells="1">
                  <from>
                    <xdr:col>6</xdr:col>
                    <xdr:colOff>123825</xdr:colOff>
                    <xdr:row>165</xdr:row>
                    <xdr:rowOff>76200</xdr:rowOff>
                  </from>
                  <to>
                    <xdr:col>14</xdr:col>
                    <xdr:colOff>523875</xdr:colOff>
                    <xdr:row>175</xdr:row>
                    <xdr:rowOff>123825</xdr:rowOff>
                  </to>
                </anchor>
              </controlPr>
            </control>
          </mc:Choice>
        </mc:AlternateContent>
        <mc:AlternateContent xmlns:mc="http://schemas.openxmlformats.org/markup-compatibility/2006">
          <mc:Choice Requires="x14">
            <control shapeId="5129" r:id="rId12" name="Label 9">
              <controlPr locked="0" defaultSize="0" autoFill="0" autoLine="0" autoPict="0">
                <anchor moveWithCells="1" sizeWithCells="1">
                  <from>
                    <xdr:col>6</xdr:col>
                    <xdr:colOff>66675</xdr:colOff>
                    <xdr:row>183</xdr:row>
                    <xdr:rowOff>66675</xdr:rowOff>
                  </from>
                  <to>
                    <xdr:col>14</xdr:col>
                    <xdr:colOff>533400</xdr:colOff>
                    <xdr:row>193</xdr:row>
                    <xdr:rowOff>142875</xdr:rowOff>
                  </to>
                </anchor>
              </controlPr>
            </control>
          </mc:Choice>
        </mc:AlternateContent>
        <mc:AlternateContent xmlns:mc="http://schemas.openxmlformats.org/markup-compatibility/2006">
          <mc:Choice Requires="x14">
            <control shapeId="5130" r:id="rId13" name="Label 10">
              <controlPr locked="0" defaultSize="0" autoFill="0" autoLine="0" autoPict="0">
                <anchor moveWithCells="1" sizeWithCells="1">
                  <from>
                    <xdr:col>6</xdr:col>
                    <xdr:colOff>104775</xdr:colOff>
                    <xdr:row>201</xdr:row>
                    <xdr:rowOff>28575</xdr:rowOff>
                  </from>
                  <to>
                    <xdr:col>14</xdr:col>
                    <xdr:colOff>571500</xdr:colOff>
                    <xdr:row>211</xdr:row>
                    <xdr:rowOff>104775</xdr:rowOff>
                  </to>
                </anchor>
              </controlPr>
            </control>
          </mc:Choice>
        </mc:AlternateContent>
        <mc:AlternateContent xmlns:mc="http://schemas.openxmlformats.org/markup-compatibility/2006">
          <mc:Choice Requires="x14">
            <control shapeId="5131" r:id="rId14" name="Label 11">
              <controlPr locked="0" defaultSize="0" autoFill="0" autoLine="0" autoPict="0">
                <anchor moveWithCells="1" sizeWithCells="1">
                  <from>
                    <xdr:col>6</xdr:col>
                    <xdr:colOff>76200</xdr:colOff>
                    <xdr:row>219</xdr:row>
                    <xdr:rowOff>66675</xdr:rowOff>
                  </from>
                  <to>
                    <xdr:col>14</xdr:col>
                    <xdr:colOff>447675</xdr:colOff>
                    <xdr:row>229</xdr:row>
                    <xdr:rowOff>28575</xdr:rowOff>
                  </to>
                </anchor>
              </controlPr>
            </control>
          </mc:Choice>
        </mc:AlternateContent>
        <mc:AlternateContent xmlns:mc="http://schemas.openxmlformats.org/markup-compatibility/2006">
          <mc:Choice Requires="x14">
            <control shapeId="5132" r:id="rId15" name="Label 12">
              <controlPr locked="0" defaultSize="0" autoFill="0" autoLine="0" autoPict="0">
                <anchor moveWithCells="1" sizeWithCells="1">
                  <from>
                    <xdr:col>6</xdr:col>
                    <xdr:colOff>76200</xdr:colOff>
                    <xdr:row>237</xdr:row>
                    <xdr:rowOff>47625</xdr:rowOff>
                  </from>
                  <to>
                    <xdr:col>14</xdr:col>
                    <xdr:colOff>466725</xdr:colOff>
                    <xdr:row>247</xdr:row>
                    <xdr:rowOff>76200</xdr:rowOff>
                  </to>
                </anchor>
              </controlPr>
            </control>
          </mc:Choice>
        </mc:AlternateContent>
        <mc:AlternateContent xmlns:mc="http://schemas.openxmlformats.org/markup-compatibility/2006">
          <mc:Choice Requires="x14">
            <control shapeId="5133" r:id="rId16" name="Label 13">
              <controlPr locked="0" defaultSize="0" autoFill="0" autoLine="0" autoPict="0">
                <anchor moveWithCells="1" sizeWithCells="1">
                  <from>
                    <xdr:col>6</xdr:col>
                    <xdr:colOff>104775</xdr:colOff>
                    <xdr:row>255</xdr:row>
                    <xdr:rowOff>104775</xdr:rowOff>
                  </from>
                  <to>
                    <xdr:col>14</xdr:col>
                    <xdr:colOff>428625</xdr:colOff>
                    <xdr:row>265</xdr:row>
                    <xdr:rowOff>66675</xdr:rowOff>
                  </to>
                </anchor>
              </controlPr>
            </control>
          </mc:Choice>
        </mc:AlternateContent>
        <mc:AlternateContent xmlns:mc="http://schemas.openxmlformats.org/markup-compatibility/2006">
          <mc:Choice Requires="x14">
            <control shapeId="5134" r:id="rId17" name="Label 14">
              <controlPr locked="0" defaultSize="0" autoFill="0" autoLine="0" autoPict="0">
                <anchor moveWithCells="1" sizeWithCells="1">
                  <from>
                    <xdr:col>6</xdr:col>
                    <xdr:colOff>152400</xdr:colOff>
                    <xdr:row>273</xdr:row>
                    <xdr:rowOff>76200</xdr:rowOff>
                  </from>
                  <to>
                    <xdr:col>14</xdr:col>
                    <xdr:colOff>581025</xdr:colOff>
                    <xdr:row>283</xdr:row>
                    <xdr:rowOff>142875</xdr:rowOff>
                  </to>
                </anchor>
              </controlPr>
            </control>
          </mc:Choice>
        </mc:AlternateContent>
        <mc:AlternateContent xmlns:mc="http://schemas.openxmlformats.org/markup-compatibility/2006">
          <mc:Choice Requires="x14">
            <control shapeId="5135" r:id="rId18" name="Label 15">
              <controlPr locked="0" defaultSize="0" autoFill="0" autoLine="0" autoPict="0">
                <anchor moveWithCells="1" sizeWithCells="1">
                  <from>
                    <xdr:col>6</xdr:col>
                    <xdr:colOff>47625</xdr:colOff>
                    <xdr:row>291</xdr:row>
                    <xdr:rowOff>104775</xdr:rowOff>
                  </from>
                  <to>
                    <xdr:col>14</xdr:col>
                    <xdr:colOff>600075</xdr:colOff>
                    <xdr:row>301</xdr:row>
                    <xdr:rowOff>152400</xdr:rowOff>
                  </to>
                </anchor>
              </controlPr>
            </control>
          </mc:Choice>
        </mc:AlternateContent>
        <mc:AlternateContent xmlns:mc="http://schemas.openxmlformats.org/markup-compatibility/2006">
          <mc:Choice Requires="x14">
            <control shapeId="5136" r:id="rId19" name="Label 16">
              <controlPr locked="0" defaultSize="0" autoFill="0" autoLine="0" autoPict="0">
                <anchor moveWithCells="1" sizeWithCells="1">
                  <from>
                    <xdr:col>6</xdr:col>
                    <xdr:colOff>38100</xdr:colOff>
                    <xdr:row>309</xdr:row>
                    <xdr:rowOff>47625</xdr:rowOff>
                  </from>
                  <to>
                    <xdr:col>14</xdr:col>
                    <xdr:colOff>523875</xdr:colOff>
                    <xdr:row>319</xdr:row>
                    <xdr:rowOff>104775</xdr:rowOff>
                  </to>
                </anchor>
              </controlPr>
            </control>
          </mc:Choice>
        </mc:AlternateContent>
        <mc:AlternateContent xmlns:mc="http://schemas.openxmlformats.org/markup-compatibility/2006">
          <mc:Choice Requires="x14">
            <control shapeId="5137" r:id="rId20" name="Label 17">
              <controlPr locked="0" defaultSize="0" autoFill="0" autoLine="0" autoPict="0">
                <anchor moveWithCells="1" sizeWithCells="1">
                  <from>
                    <xdr:col>6</xdr:col>
                    <xdr:colOff>66675</xdr:colOff>
                    <xdr:row>327</xdr:row>
                    <xdr:rowOff>66675</xdr:rowOff>
                  </from>
                  <to>
                    <xdr:col>14</xdr:col>
                    <xdr:colOff>561975</xdr:colOff>
                    <xdr:row>337</xdr:row>
                    <xdr:rowOff>85725</xdr:rowOff>
                  </to>
                </anchor>
              </controlPr>
            </control>
          </mc:Choice>
        </mc:AlternateContent>
        <mc:AlternateContent xmlns:mc="http://schemas.openxmlformats.org/markup-compatibility/2006">
          <mc:Choice Requires="x14">
            <control shapeId="5138" r:id="rId21" name="Label 18">
              <controlPr locked="0" defaultSize="0" autoFill="0" autoLine="0" autoPict="0">
                <anchor moveWithCells="1" sizeWithCells="1">
                  <from>
                    <xdr:col>6</xdr:col>
                    <xdr:colOff>38100</xdr:colOff>
                    <xdr:row>345</xdr:row>
                    <xdr:rowOff>85725</xdr:rowOff>
                  </from>
                  <to>
                    <xdr:col>14</xdr:col>
                    <xdr:colOff>504825</xdr:colOff>
                    <xdr:row>355</xdr:row>
                    <xdr:rowOff>85725</xdr:rowOff>
                  </to>
                </anchor>
              </controlPr>
            </control>
          </mc:Choice>
        </mc:AlternateContent>
        <mc:AlternateContent xmlns:mc="http://schemas.openxmlformats.org/markup-compatibility/2006">
          <mc:Choice Requires="x14">
            <control shapeId="5139" r:id="rId22" name="Label 19">
              <controlPr locked="0" defaultSize="0" autoFill="0" autoLine="0" autoPict="0">
                <anchor moveWithCells="1" sizeWithCells="1">
                  <from>
                    <xdr:col>6</xdr:col>
                    <xdr:colOff>66675</xdr:colOff>
                    <xdr:row>363</xdr:row>
                    <xdr:rowOff>76200</xdr:rowOff>
                  </from>
                  <to>
                    <xdr:col>14</xdr:col>
                    <xdr:colOff>533400</xdr:colOff>
                    <xdr:row>373</xdr:row>
                    <xdr:rowOff>104775</xdr:rowOff>
                  </to>
                </anchor>
              </controlPr>
            </control>
          </mc:Choice>
        </mc:AlternateContent>
        <mc:AlternateContent xmlns:mc="http://schemas.openxmlformats.org/markup-compatibility/2006">
          <mc:Choice Requires="x14">
            <control shapeId="5140" r:id="rId23" name="Label 20">
              <controlPr locked="0" defaultSize="0" autoFill="0" autoLine="0" autoPict="0">
                <anchor moveWithCells="1" sizeWithCells="1">
                  <from>
                    <xdr:col>6</xdr:col>
                    <xdr:colOff>114300</xdr:colOff>
                    <xdr:row>381</xdr:row>
                    <xdr:rowOff>85725</xdr:rowOff>
                  </from>
                  <to>
                    <xdr:col>14</xdr:col>
                    <xdr:colOff>561975</xdr:colOff>
                    <xdr:row>391</xdr:row>
                    <xdr:rowOff>85725</xdr:rowOff>
                  </to>
                </anchor>
              </controlPr>
            </control>
          </mc:Choice>
        </mc:AlternateContent>
        <mc:AlternateContent xmlns:mc="http://schemas.openxmlformats.org/markup-compatibility/2006">
          <mc:Choice Requires="x14">
            <control shapeId="5141" r:id="rId24" name="Label 21">
              <controlPr locked="0" defaultSize="0" autoFill="0" autoLine="0" autoPict="0">
                <anchor moveWithCells="1" sizeWithCells="1">
                  <from>
                    <xdr:col>6</xdr:col>
                    <xdr:colOff>104775</xdr:colOff>
                    <xdr:row>399</xdr:row>
                    <xdr:rowOff>38100</xdr:rowOff>
                  </from>
                  <to>
                    <xdr:col>14</xdr:col>
                    <xdr:colOff>561975</xdr:colOff>
                    <xdr:row>409</xdr:row>
                    <xdr:rowOff>152400</xdr:rowOff>
                  </to>
                </anchor>
              </controlPr>
            </control>
          </mc:Choice>
        </mc:AlternateContent>
        <mc:AlternateContent xmlns:mc="http://schemas.openxmlformats.org/markup-compatibility/2006">
          <mc:Choice Requires="x14">
            <control shapeId="5142" r:id="rId25" name="Label 22">
              <controlPr locked="0" defaultSize="0" autoFill="0" autoLine="0" autoPict="0">
                <anchor moveWithCells="1" sizeWithCells="1">
                  <from>
                    <xdr:col>6</xdr:col>
                    <xdr:colOff>76200</xdr:colOff>
                    <xdr:row>417</xdr:row>
                    <xdr:rowOff>66675</xdr:rowOff>
                  </from>
                  <to>
                    <xdr:col>14</xdr:col>
                    <xdr:colOff>542925</xdr:colOff>
                    <xdr:row>427</xdr:row>
                    <xdr:rowOff>47625</xdr:rowOff>
                  </to>
                </anchor>
              </controlPr>
            </control>
          </mc:Choice>
        </mc:AlternateContent>
        <mc:AlternateContent xmlns:mc="http://schemas.openxmlformats.org/markup-compatibility/2006">
          <mc:Choice Requires="x14">
            <control shapeId="5143" r:id="rId26" name="Label 23">
              <controlPr locked="0" defaultSize="0" autoFill="0" autoLine="0" autoPict="0">
                <anchor moveWithCells="1" sizeWithCells="1">
                  <from>
                    <xdr:col>6</xdr:col>
                    <xdr:colOff>66675</xdr:colOff>
                    <xdr:row>93</xdr:row>
                    <xdr:rowOff>38100</xdr:rowOff>
                  </from>
                  <to>
                    <xdr:col>14</xdr:col>
                    <xdr:colOff>523875</xdr:colOff>
                    <xdr:row>103</xdr:row>
                    <xdr:rowOff>85725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sheetPr>
  <dimension ref="A1:U39"/>
  <sheetViews>
    <sheetView zoomScale="90" zoomScaleNormal="90" zoomScalePageLayoutView="90" workbookViewId="0">
      <selection activeCell="H11" sqref="H11"/>
    </sheetView>
  </sheetViews>
  <sheetFormatPr defaultColWidth="8.75" defaultRowHeight="14.25" x14ac:dyDescent="0.2"/>
  <cols>
    <col min="1" max="1" width="18.75" style="10" customWidth="1"/>
    <col min="2" max="2" width="28.75" style="10" customWidth="1"/>
    <col min="3" max="3" width="6.375" style="10" customWidth="1"/>
    <col min="4" max="18" width="6.625" style="10" customWidth="1"/>
    <col min="19" max="19" width="20.75" style="10" customWidth="1"/>
    <col min="20" max="20" width="18.875" style="10" customWidth="1"/>
    <col min="21" max="21" width="25.375" style="10" customWidth="1"/>
    <col min="22" max="16384" width="8.75" style="10"/>
  </cols>
  <sheetData>
    <row r="1" spans="1:21" ht="15" x14ac:dyDescent="0.25">
      <c r="A1" s="4" t="s">
        <v>154</v>
      </c>
      <c r="B1" s="9"/>
      <c r="C1" s="9"/>
      <c r="I1" s="3"/>
      <c r="U1" s="10" t="s">
        <v>157</v>
      </c>
    </row>
    <row r="2" spans="1:21" ht="18" x14ac:dyDescent="0.25">
      <c r="A2" s="23" t="s">
        <v>44</v>
      </c>
      <c r="B2" s="24"/>
      <c r="C2" s="25"/>
    </row>
    <row r="3" spans="1:21" x14ac:dyDescent="0.2">
      <c r="A3" s="11"/>
      <c r="B3" s="12"/>
      <c r="C3" s="13"/>
      <c r="D3" s="9"/>
      <c r="E3" s="9"/>
      <c r="F3" s="9"/>
      <c r="G3" s="9"/>
      <c r="H3" s="9"/>
      <c r="I3" s="9"/>
      <c r="J3" s="9"/>
      <c r="K3" s="9"/>
      <c r="L3" s="9"/>
      <c r="M3" s="9"/>
      <c r="N3" s="9"/>
      <c r="O3" s="9"/>
      <c r="P3" s="9"/>
      <c r="Q3" s="9"/>
      <c r="R3" s="9"/>
    </row>
    <row r="4" spans="1:21" ht="15" x14ac:dyDescent="0.25">
      <c r="A4" s="12"/>
      <c r="B4" s="12"/>
      <c r="C4" s="191">
        <v>2015</v>
      </c>
      <c r="D4" s="192"/>
      <c r="E4" s="192"/>
      <c r="F4" s="193"/>
      <c r="G4" s="190">
        <v>2016</v>
      </c>
      <c r="H4" s="188"/>
      <c r="I4" s="188"/>
      <c r="J4" s="189"/>
      <c r="K4" s="190">
        <v>2017</v>
      </c>
      <c r="L4" s="188"/>
      <c r="M4" s="188"/>
      <c r="N4" s="189"/>
      <c r="O4" s="188">
        <v>2018</v>
      </c>
      <c r="P4" s="188"/>
      <c r="Q4" s="188"/>
      <c r="R4" s="189"/>
      <c r="S4" s="7" t="s">
        <v>41</v>
      </c>
      <c r="T4" s="14"/>
      <c r="U4" s="15"/>
    </row>
    <row r="5" spans="1:21" ht="29.25" customHeight="1" x14ac:dyDescent="0.25">
      <c r="A5" s="26"/>
      <c r="B5" s="27" t="s">
        <v>147</v>
      </c>
      <c r="C5" s="95" t="s">
        <v>17</v>
      </c>
      <c r="D5" s="28" t="s">
        <v>15</v>
      </c>
      <c r="E5" s="28" t="s">
        <v>16</v>
      </c>
      <c r="F5" s="28" t="s">
        <v>14</v>
      </c>
      <c r="G5" s="29" t="s">
        <v>17</v>
      </c>
      <c r="H5" s="30" t="s">
        <v>15</v>
      </c>
      <c r="I5" s="30" t="s">
        <v>18</v>
      </c>
      <c r="J5" s="31" t="s">
        <v>14</v>
      </c>
      <c r="K5" s="29" t="s">
        <v>17</v>
      </c>
      <c r="L5" s="30" t="s">
        <v>15</v>
      </c>
      <c r="M5" s="30" t="s">
        <v>16</v>
      </c>
      <c r="N5" s="31" t="s">
        <v>14</v>
      </c>
      <c r="O5" s="28" t="s">
        <v>17</v>
      </c>
      <c r="P5" s="28" t="s">
        <v>15</v>
      </c>
      <c r="Q5" s="28" t="s">
        <v>16</v>
      </c>
      <c r="R5" s="28" t="s">
        <v>14</v>
      </c>
      <c r="S5" s="32" t="s">
        <v>156</v>
      </c>
      <c r="T5" s="33" t="s">
        <v>24</v>
      </c>
      <c r="U5" s="8" t="s">
        <v>43</v>
      </c>
    </row>
    <row r="6" spans="1:21" ht="15" x14ac:dyDescent="0.25">
      <c r="A6" s="34" t="s">
        <v>148</v>
      </c>
      <c r="B6" s="34"/>
      <c r="C6" s="35"/>
      <c r="D6" s="16"/>
      <c r="E6" s="16"/>
      <c r="F6" s="16"/>
      <c r="G6" s="16"/>
      <c r="H6" s="16"/>
      <c r="I6" s="16"/>
      <c r="J6" s="16"/>
      <c r="K6" s="16"/>
      <c r="L6" s="16"/>
      <c r="M6" s="16"/>
      <c r="N6" s="16"/>
      <c r="O6" s="16"/>
      <c r="P6" s="16"/>
      <c r="Q6" s="16"/>
      <c r="R6" s="16"/>
      <c r="S6" s="36"/>
      <c r="T6" s="36"/>
      <c r="U6" s="37"/>
    </row>
    <row r="7" spans="1:21" ht="15" x14ac:dyDescent="0.25">
      <c r="A7" s="17" t="s">
        <v>145</v>
      </c>
      <c r="B7" s="38"/>
      <c r="C7" s="39"/>
      <c r="D7" s="13"/>
      <c r="E7" s="13"/>
      <c r="F7" s="13"/>
      <c r="G7" s="13"/>
      <c r="H7" s="13"/>
      <c r="I7" s="13"/>
      <c r="J7" s="13"/>
      <c r="K7" s="13"/>
      <c r="L7" s="13"/>
      <c r="M7" s="13"/>
      <c r="N7" s="13"/>
      <c r="O7" s="13"/>
      <c r="P7" s="13"/>
      <c r="Q7" s="13"/>
      <c r="R7" s="13"/>
      <c r="S7" s="18"/>
      <c r="T7" s="18"/>
      <c r="U7" s="12"/>
    </row>
    <row r="8" spans="1:21" x14ac:dyDescent="0.2">
      <c r="A8" s="17" t="s">
        <v>26</v>
      </c>
      <c r="B8" s="12"/>
      <c r="C8" s="13"/>
      <c r="D8" s="13"/>
      <c r="E8" s="13"/>
      <c r="F8" s="13"/>
      <c r="G8" s="13"/>
      <c r="H8" s="13"/>
      <c r="I8" s="13"/>
      <c r="J8" s="13"/>
      <c r="K8" s="13"/>
      <c r="L8" s="13"/>
      <c r="M8" s="13"/>
      <c r="N8" s="13"/>
      <c r="O8" s="13"/>
      <c r="P8" s="13"/>
      <c r="Q8" s="13"/>
      <c r="R8" s="13"/>
      <c r="S8" s="18"/>
      <c r="T8" s="18"/>
      <c r="U8" s="12"/>
    </row>
    <row r="9" spans="1:21" x14ac:dyDescent="0.2">
      <c r="A9" s="17" t="s">
        <v>27</v>
      </c>
      <c r="B9" s="12"/>
      <c r="C9" s="13"/>
      <c r="D9" s="13"/>
      <c r="E9" s="13"/>
      <c r="F9" s="13"/>
      <c r="G9" s="13"/>
      <c r="H9" s="13"/>
      <c r="I9" s="13"/>
      <c r="J9" s="13"/>
      <c r="K9" s="13"/>
      <c r="L9" s="13"/>
      <c r="M9" s="13"/>
      <c r="N9" s="13"/>
      <c r="O9" s="13"/>
      <c r="P9" s="13"/>
      <c r="Q9" s="13"/>
      <c r="R9" s="13"/>
      <c r="S9" s="18"/>
      <c r="T9" s="18"/>
      <c r="U9" s="12"/>
    </row>
    <row r="10" spans="1:21" x14ac:dyDescent="0.2">
      <c r="A10" s="17" t="s">
        <v>150</v>
      </c>
      <c r="B10" s="12"/>
      <c r="C10" s="13"/>
      <c r="D10" s="13"/>
      <c r="E10" s="13"/>
      <c r="F10" s="13"/>
      <c r="G10" s="13"/>
      <c r="H10" s="13"/>
      <c r="I10" s="13"/>
      <c r="J10" s="13"/>
      <c r="K10" s="13"/>
      <c r="L10" s="13"/>
      <c r="M10" s="13"/>
      <c r="N10" s="13"/>
      <c r="O10" s="13"/>
      <c r="P10" s="13"/>
      <c r="Q10" s="13"/>
      <c r="R10" s="13"/>
      <c r="S10" s="18"/>
      <c r="T10" s="18"/>
      <c r="U10" s="12"/>
    </row>
    <row r="11" spans="1:21" x14ac:dyDescent="0.2">
      <c r="A11" s="17"/>
      <c r="B11" s="12"/>
      <c r="C11" s="13"/>
      <c r="D11" s="13"/>
      <c r="E11" s="13"/>
      <c r="F11" s="13"/>
      <c r="G11" s="13"/>
      <c r="H11" s="13"/>
      <c r="I11" s="13"/>
      <c r="J11" s="13"/>
      <c r="K11" s="13"/>
      <c r="L11" s="13"/>
      <c r="M11" s="13"/>
      <c r="N11" s="13"/>
      <c r="O11" s="13"/>
      <c r="P11" s="13"/>
      <c r="Q11" s="13"/>
      <c r="R11" s="13"/>
      <c r="S11" s="18"/>
      <c r="T11" s="18"/>
      <c r="U11" s="12"/>
    </row>
    <row r="12" spans="1:21" x14ac:dyDescent="0.2">
      <c r="A12" s="17" t="s">
        <v>149</v>
      </c>
      <c r="B12" s="12"/>
      <c r="C12" s="13"/>
      <c r="D12" s="13"/>
      <c r="E12" s="13"/>
      <c r="F12" s="13"/>
      <c r="G12" s="13"/>
      <c r="H12" s="13"/>
      <c r="I12" s="13"/>
      <c r="J12" s="13"/>
      <c r="K12" s="13"/>
      <c r="L12" s="13"/>
      <c r="M12" s="13"/>
      <c r="N12" s="13"/>
      <c r="O12" s="13"/>
      <c r="P12" s="13"/>
      <c r="Q12" s="13"/>
      <c r="R12" s="13"/>
      <c r="S12" s="18"/>
      <c r="T12" s="18"/>
      <c r="U12" s="12"/>
    </row>
    <row r="13" spans="1:21" x14ac:dyDescent="0.2">
      <c r="A13" s="17" t="s">
        <v>151</v>
      </c>
      <c r="B13" s="12"/>
      <c r="C13" s="13"/>
      <c r="D13" s="13"/>
      <c r="E13" s="13"/>
      <c r="F13" s="13"/>
      <c r="G13" s="13"/>
      <c r="H13" s="13"/>
      <c r="I13" s="13"/>
      <c r="J13" s="13"/>
      <c r="K13" s="13"/>
      <c r="L13" s="13"/>
      <c r="M13" s="13"/>
      <c r="N13" s="13"/>
      <c r="O13" s="13"/>
      <c r="P13" s="13"/>
      <c r="Q13" s="13"/>
      <c r="R13" s="13"/>
      <c r="S13" s="18"/>
      <c r="T13" s="18"/>
      <c r="U13" s="12"/>
    </row>
    <row r="14" spans="1:21" x14ac:dyDescent="0.2">
      <c r="A14" s="17" t="s">
        <v>153</v>
      </c>
      <c r="B14" s="12"/>
      <c r="C14" s="13"/>
      <c r="D14" s="13"/>
      <c r="E14" s="13"/>
      <c r="F14" s="13"/>
      <c r="G14" s="13"/>
      <c r="H14" s="13"/>
      <c r="I14" s="13"/>
      <c r="J14" s="13"/>
      <c r="K14" s="13"/>
      <c r="L14" s="13"/>
      <c r="M14" s="13"/>
      <c r="N14" s="13"/>
      <c r="O14" s="13"/>
      <c r="P14" s="13"/>
      <c r="Q14" s="13"/>
      <c r="R14" s="13"/>
      <c r="S14" s="18"/>
      <c r="T14" s="18" t="s">
        <v>19</v>
      </c>
      <c r="U14" s="11" t="s">
        <v>20</v>
      </c>
    </row>
    <row r="15" spans="1:21" ht="15" x14ac:dyDescent="0.25">
      <c r="A15" s="40" t="s">
        <v>11</v>
      </c>
      <c r="B15" s="34"/>
      <c r="C15" s="35"/>
      <c r="D15" s="16"/>
      <c r="E15" s="16"/>
      <c r="F15" s="16"/>
      <c r="G15" s="16"/>
      <c r="H15" s="16"/>
      <c r="I15" s="16"/>
      <c r="J15" s="16"/>
      <c r="K15" s="16"/>
      <c r="L15" s="16"/>
      <c r="M15" s="16"/>
      <c r="N15" s="16"/>
      <c r="O15" s="16"/>
      <c r="P15" s="16"/>
      <c r="Q15" s="16"/>
      <c r="R15" s="16"/>
      <c r="S15" s="41"/>
      <c r="T15" s="41"/>
      <c r="U15" s="34"/>
    </row>
    <row r="16" spans="1:21" x14ac:dyDescent="0.2">
      <c r="A16" s="17" t="s">
        <v>28</v>
      </c>
      <c r="B16" s="12"/>
      <c r="C16" s="13"/>
      <c r="D16" s="13"/>
      <c r="E16" s="13"/>
      <c r="F16" s="13"/>
      <c r="G16" s="13"/>
      <c r="H16" s="13"/>
      <c r="I16" s="13"/>
      <c r="J16" s="13"/>
      <c r="K16" s="13"/>
      <c r="L16" s="13"/>
      <c r="M16" s="13"/>
      <c r="N16" s="13"/>
      <c r="O16" s="13"/>
      <c r="P16" s="13"/>
      <c r="Q16" s="13"/>
      <c r="R16" s="13"/>
      <c r="S16" s="18"/>
      <c r="T16" s="18"/>
      <c r="U16" s="12"/>
    </row>
    <row r="17" spans="1:21" x14ac:dyDescent="0.2">
      <c r="A17" s="17" t="s">
        <v>29</v>
      </c>
      <c r="B17" s="12"/>
      <c r="C17" s="13"/>
      <c r="D17" s="13"/>
      <c r="E17" s="13"/>
      <c r="F17" s="13"/>
      <c r="G17" s="13"/>
      <c r="H17" s="13"/>
      <c r="I17" s="13"/>
      <c r="J17" s="13"/>
      <c r="K17" s="13"/>
      <c r="L17" s="13"/>
      <c r="M17" s="13"/>
      <c r="N17" s="13"/>
      <c r="O17" s="13"/>
      <c r="P17" s="13"/>
      <c r="Q17" s="13"/>
      <c r="R17" s="13"/>
      <c r="S17" s="18"/>
      <c r="T17" s="18"/>
      <c r="U17" s="12"/>
    </row>
    <row r="18" spans="1:21" x14ac:dyDescent="0.2">
      <c r="A18" s="17" t="s">
        <v>30</v>
      </c>
      <c r="B18" s="12"/>
      <c r="C18" s="13"/>
      <c r="D18" s="13"/>
      <c r="E18" s="13"/>
      <c r="F18" s="13"/>
      <c r="G18" s="13"/>
      <c r="H18" s="13"/>
      <c r="I18" s="13"/>
      <c r="J18" s="13"/>
      <c r="K18" s="13"/>
      <c r="L18" s="13"/>
      <c r="M18" s="13"/>
      <c r="N18" s="13"/>
      <c r="O18" s="13"/>
      <c r="P18" s="13"/>
      <c r="Q18" s="13"/>
      <c r="R18" s="13"/>
      <c r="S18" s="18"/>
      <c r="T18" s="18"/>
      <c r="U18" s="12"/>
    </row>
    <row r="19" spans="1:21" x14ac:dyDescent="0.2">
      <c r="A19" s="17"/>
      <c r="B19" s="12"/>
      <c r="C19" s="13"/>
      <c r="D19" s="13"/>
      <c r="E19" s="13"/>
      <c r="F19" s="13"/>
      <c r="G19" s="13"/>
      <c r="H19" s="13"/>
      <c r="I19" s="13"/>
      <c r="J19" s="13"/>
      <c r="K19" s="13"/>
      <c r="L19" s="13"/>
      <c r="M19" s="13"/>
      <c r="N19" s="13"/>
      <c r="O19" s="13"/>
      <c r="P19" s="13"/>
      <c r="Q19" s="13"/>
      <c r="R19" s="13"/>
      <c r="S19" s="18"/>
      <c r="T19" s="18" t="s">
        <v>19</v>
      </c>
      <c r="U19" s="12" t="s">
        <v>20</v>
      </c>
    </row>
    <row r="20" spans="1:21" ht="15" x14ac:dyDescent="0.25">
      <c r="A20" s="40" t="s">
        <v>12</v>
      </c>
      <c r="B20" s="34"/>
      <c r="C20" s="35"/>
      <c r="D20" s="16"/>
      <c r="E20" s="16"/>
      <c r="F20" s="16"/>
      <c r="G20" s="16"/>
      <c r="H20" s="16"/>
      <c r="I20" s="16"/>
      <c r="J20" s="16"/>
      <c r="K20" s="16"/>
      <c r="L20" s="16"/>
      <c r="M20" s="16"/>
      <c r="N20" s="16"/>
      <c r="O20" s="16"/>
      <c r="P20" s="16"/>
      <c r="Q20" s="16"/>
      <c r="R20" s="16"/>
      <c r="S20" s="41"/>
      <c r="T20" s="41"/>
      <c r="U20" s="34"/>
    </row>
    <row r="21" spans="1:21" ht="15" x14ac:dyDescent="0.25">
      <c r="A21" s="17" t="s">
        <v>31</v>
      </c>
      <c r="B21" s="12"/>
      <c r="C21" s="13"/>
      <c r="D21" s="13"/>
      <c r="E21" s="13"/>
      <c r="F21" s="13"/>
      <c r="G21" s="13"/>
      <c r="H21" s="13"/>
      <c r="I21" s="13"/>
      <c r="J21" s="13"/>
      <c r="K21" s="13"/>
      <c r="L21" s="13"/>
      <c r="M21" s="13"/>
      <c r="N21" s="13"/>
      <c r="O21" s="13"/>
      <c r="P21" s="13"/>
      <c r="Q21" s="13"/>
      <c r="R21" s="13"/>
      <c r="S21" s="18"/>
      <c r="T21" s="42"/>
      <c r="U21" s="43"/>
    </row>
    <row r="22" spans="1:21" x14ac:dyDescent="0.2">
      <c r="A22" s="17" t="s">
        <v>32</v>
      </c>
      <c r="B22" s="12"/>
      <c r="C22" s="13"/>
      <c r="D22" s="13"/>
      <c r="E22" s="13"/>
      <c r="F22" s="13"/>
      <c r="G22" s="13"/>
      <c r="H22" s="13"/>
      <c r="I22" s="13"/>
      <c r="J22" s="13"/>
      <c r="K22" s="13"/>
      <c r="L22" s="13"/>
      <c r="M22" s="13"/>
      <c r="N22" s="13"/>
      <c r="O22" s="13"/>
      <c r="P22" s="13"/>
      <c r="Q22" s="13"/>
      <c r="R22" s="13"/>
      <c r="S22" s="18"/>
      <c r="T22" s="18"/>
      <c r="U22" s="12"/>
    </row>
    <row r="23" spans="1:21" x14ac:dyDescent="0.2">
      <c r="A23" s="17" t="s">
        <v>33</v>
      </c>
      <c r="B23" s="12"/>
      <c r="C23" s="13"/>
      <c r="D23" s="13"/>
      <c r="E23" s="13"/>
      <c r="F23" s="13"/>
      <c r="G23" s="13"/>
      <c r="H23" s="13"/>
      <c r="I23" s="13"/>
      <c r="J23" s="13"/>
      <c r="K23" s="13"/>
      <c r="L23" s="13"/>
      <c r="M23" s="13"/>
      <c r="N23" s="13"/>
      <c r="O23" s="13"/>
      <c r="P23" s="13"/>
      <c r="Q23" s="13"/>
      <c r="R23" s="13"/>
      <c r="S23" s="18"/>
      <c r="T23" s="18"/>
      <c r="U23" s="12"/>
    </row>
    <row r="24" spans="1:21" x14ac:dyDescent="0.2">
      <c r="A24" s="17" t="s">
        <v>34</v>
      </c>
      <c r="B24" s="12"/>
      <c r="C24" s="13"/>
      <c r="D24" s="13"/>
      <c r="E24" s="13"/>
      <c r="F24" s="13"/>
      <c r="G24" s="13"/>
      <c r="H24" s="13"/>
      <c r="I24" s="13"/>
      <c r="J24" s="13"/>
      <c r="K24" s="13"/>
      <c r="L24" s="13"/>
      <c r="M24" s="13"/>
      <c r="N24" s="13"/>
      <c r="O24" s="13"/>
      <c r="P24" s="13"/>
      <c r="Q24" s="13"/>
      <c r="R24" s="13"/>
      <c r="S24" s="18"/>
      <c r="T24" s="18"/>
      <c r="U24" s="12"/>
    </row>
    <row r="25" spans="1:21" x14ac:dyDescent="0.2">
      <c r="A25" s="17"/>
      <c r="B25" s="12"/>
      <c r="C25" s="13"/>
      <c r="D25" s="13"/>
      <c r="E25" s="13"/>
      <c r="F25" s="13"/>
      <c r="G25" s="13"/>
      <c r="H25" s="13"/>
      <c r="I25" s="13"/>
      <c r="J25" s="13"/>
      <c r="K25" s="13"/>
      <c r="L25" s="13"/>
      <c r="M25" s="13"/>
      <c r="N25" s="13"/>
      <c r="O25" s="13"/>
      <c r="P25" s="13"/>
      <c r="Q25" s="13"/>
      <c r="R25" s="13"/>
      <c r="S25" s="19"/>
      <c r="T25" s="18" t="s">
        <v>19</v>
      </c>
      <c r="U25" s="12" t="s">
        <v>20</v>
      </c>
    </row>
    <row r="26" spans="1:21" ht="15" x14ac:dyDescent="0.25">
      <c r="A26" s="40" t="s">
        <v>21</v>
      </c>
      <c r="B26" s="34"/>
      <c r="C26" s="35"/>
      <c r="D26" s="16"/>
      <c r="E26" s="16"/>
      <c r="F26" s="16"/>
      <c r="G26" s="16"/>
      <c r="H26" s="16"/>
      <c r="I26" s="16"/>
      <c r="J26" s="16"/>
      <c r="K26" s="16"/>
      <c r="L26" s="16"/>
      <c r="M26" s="16"/>
      <c r="N26" s="16"/>
      <c r="O26" s="16"/>
      <c r="P26" s="16"/>
      <c r="Q26" s="16"/>
      <c r="R26" s="16"/>
      <c r="S26" s="41"/>
      <c r="T26" s="41"/>
      <c r="U26" s="34"/>
    </row>
    <row r="27" spans="1:21" x14ac:dyDescent="0.2">
      <c r="A27" s="17" t="s">
        <v>35</v>
      </c>
      <c r="B27" s="12"/>
      <c r="C27" s="13"/>
      <c r="D27" s="13"/>
      <c r="E27" s="13"/>
      <c r="F27" s="13"/>
      <c r="G27" s="13"/>
      <c r="H27" s="13"/>
      <c r="I27" s="13"/>
      <c r="J27" s="13"/>
      <c r="K27" s="13"/>
      <c r="L27" s="13"/>
      <c r="M27" s="13"/>
      <c r="N27" s="13"/>
      <c r="O27" s="13"/>
      <c r="P27" s="13"/>
      <c r="Q27" s="13"/>
      <c r="R27" s="13"/>
      <c r="S27" s="18"/>
      <c r="T27" s="18"/>
      <c r="U27" s="12"/>
    </row>
    <row r="28" spans="1:21" x14ac:dyDescent="0.2">
      <c r="A28" s="17" t="s">
        <v>36</v>
      </c>
      <c r="B28" s="12"/>
      <c r="C28" s="13"/>
      <c r="D28" s="13"/>
      <c r="E28" s="13"/>
      <c r="F28" s="13"/>
      <c r="G28" s="13"/>
      <c r="H28" s="13"/>
      <c r="I28" s="13"/>
      <c r="J28" s="13"/>
      <c r="K28" s="13"/>
      <c r="L28" s="13"/>
      <c r="M28" s="13"/>
      <c r="N28" s="13"/>
      <c r="O28" s="13"/>
      <c r="P28" s="13"/>
      <c r="Q28" s="13"/>
      <c r="R28" s="13"/>
      <c r="S28" s="18"/>
      <c r="T28" s="18"/>
      <c r="U28" s="12"/>
    </row>
    <row r="29" spans="1:21" x14ac:dyDescent="0.2">
      <c r="A29" s="17" t="s">
        <v>37</v>
      </c>
      <c r="B29" s="12"/>
      <c r="C29" s="13"/>
      <c r="D29" s="13"/>
      <c r="E29" s="13"/>
      <c r="F29" s="13"/>
      <c r="G29" s="13"/>
      <c r="H29" s="13"/>
      <c r="I29" s="13"/>
      <c r="J29" s="13"/>
      <c r="K29" s="13"/>
      <c r="L29" s="13"/>
      <c r="M29" s="13"/>
      <c r="N29" s="13"/>
      <c r="O29" s="13"/>
      <c r="P29" s="13"/>
      <c r="Q29" s="13"/>
      <c r="R29" s="13"/>
      <c r="S29" s="18"/>
      <c r="T29" s="18"/>
      <c r="U29" s="12"/>
    </row>
    <row r="30" spans="1:21" x14ac:dyDescent="0.2">
      <c r="A30" s="17"/>
      <c r="B30" s="12"/>
      <c r="C30" s="13"/>
      <c r="D30" s="13"/>
      <c r="E30" s="13"/>
      <c r="F30" s="13"/>
      <c r="G30" s="13"/>
      <c r="H30" s="13"/>
      <c r="I30" s="13"/>
      <c r="J30" s="13"/>
      <c r="K30" s="13"/>
      <c r="L30" s="13"/>
      <c r="M30" s="13"/>
      <c r="N30" s="13"/>
      <c r="O30" s="13"/>
      <c r="P30" s="13"/>
      <c r="Q30" s="13"/>
      <c r="R30" s="13"/>
      <c r="S30" s="19"/>
      <c r="T30" s="18" t="s">
        <v>19</v>
      </c>
      <c r="U30" s="12" t="s">
        <v>20</v>
      </c>
    </row>
    <row r="31" spans="1:21" ht="15" x14ac:dyDescent="0.25">
      <c r="A31" s="40" t="s">
        <v>13</v>
      </c>
      <c r="B31" s="34"/>
      <c r="C31" s="35"/>
      <c r="D31" s="16"/>
      <c r="E31" s="16"/>
      <c r="F31" s="16"/>
      <c r="G31" s="16"/>
      <c r="H31" s="16"/>
      <c r="I31" s="16"/>
      <c r="J31" s="16"/>
      <c r="K31" s="16"/>
      <c r="L31" s="16"/>
      <c r="M31" s="16"/>
      <c r="N31" s="16"/>
      <c r="O31" s="16"/>
      <c r="P31" s="16"/>
      <c r="Q31" s="16"/>
      <c r="R31" s="16"/>
      <c r="S31" s="41"/>
      <c r="T31" s="41"/>
      <c r="U31" s="34"/>
    </row>
    <row r="32" spans="1:21" x14ac:dyDescent="0.2">
      <c r="A32" s="17" t="s">
        <v>38</v>
      </c>
      <c r="B32" s="12"/>
      <c r="C32" s="13"/>
      <c r="D32" s="13"/>
      <c r="E32" s="13"/>
      <c r="F32" s="13"/>
      <c r="G32" s="13"/>
      <c r="H32" s="13"/>
      <c r="I32" s="13"/>
      <c r="J32" s="13"/>
      <c r="K32" s="13"/>
      <c r="L32" s="13"/>
      <c r="M32" s="13"/>
      <c r="N32" s="13"/>
      <c r="O32" s="13"/>
      <c r="P32" s="13"/>
      <c r="Q32" s="13"/>
      <c r="R32" s="13"/>
      <c r="S32" s="18"/>
      <c r="T32" s="18"/>
      <c r="U32" s="12"/>
    </row>
    <row r="33" spans="1:21" x14ac:dyDescent="0.2">
      <c r="A33" s="17" t="s">
        <v>39</v>
      </c>
      <c r="B33" s="12"/>
      <c r="C33" s="13"/>
      <c r="D33" s="13"/>
      <c r="E33" s="13"/>
      <c r="F33" s="13"/>
      <c r="G33" s="13"/>
      <c r="H33" s="13"/>
      <c r="I33" s="13"/>
      <c r="J33" s="13"/>
      <c r="K33" s="13"/>
      <c r="L33" s="13"/>
      <c r="M33" s="13"/>
      <c r="N33" s="13"/>
      <c r="O33" s="13"/>
      <c r="P33" s="13"/>
      <c r="Q33" s="13"/>
      <c r="R33" s="13"/>
      <c r="S33" s="18"/>
      <c r="T33" s="18"/>
      <c r="U33" s="12"/>
    </row>
    <row r="34" spans="1:21" x14ac:dyDescent="0.2">
      <c r="A34" s="17" t="s">
        <v>40</v>
      </c>
      <c r="B34" s="12"/>
      <c r="C34" s="13"/>
      <c r="D34" s="13"/>
      <c r="E34" s="13"/>
      <c r="F34" s="13"/>
      <c r="G34" s="13"/>
      <c r="H34" s="13"/>
      <c r="I34" s="13"/>
      <c r="J34" s="13"/>
      <c r="K34" s="13"/>
      <c r="L34" s="13"/>
      <c r="M34" s="13"/>
      <c r="N34" s="13"/>
      <c r="O34" s="13"/>
      <c r="P34" s="13"/>
      <c r="Q34" s="13"/>
      <c r="R34" s="13"/>
      <c r="S34" s="18"/>
      <c r="T34" s="19"/>
      <c r="U34" s="12"/>
    </row>
    <row r="35" spans="1:21" x14ac:dyDescent="0.2">
      <c r="A35" s="17"/>
      <c r="B35" s="12"/>
      <c r="C35" s="13"/>
      <c r="D35" s="13"/>
      <c r="E35" s="13"/>
      <c r="F35" s="13"/>
      <c r="G35" s="13"/>
      <c r="H35" s="13"/>
      <c r="I35" s="13"/>
      <c r="J35" s="13"/>
      <c r="K35" s="13"/>
      <c r="L35" s="13"/>
      <c r="M35" s="13"/>
      <c r="N35" s="13"/>
      <c r="O35" s="13"/>
      <c r="P35" s="13"/>
      <c r="Q35" s="13"/>
      <c r="R35" s="13"/>
      <c r="S35" s="19"/>
      <c r="T35" s="18" t="s">
        <v>19</v>
      </c>
      <c r="U35" s="12" t="s">
        <v>20</v>
      </c>
    </row>
    <row r="36" spans="1:21" x14ac:dyDescent="0.2">
      <c r="A36" s="20"/>
      <c r="B36" s="15"/>
      <c r="C36" s="16"/>
      <c r="D36" s="16"/>
      <c r="E36" s="16"/>
      <c r="F36" s="16"/>
      <c r="G36" s="16"/>
      <c r="H36" s="16"/>
      <c r="I36" s="16"/>
      <c r="J36" s="16"/>
      <c r="K36" s="16"/>
      <c r="L36" s="16"/>
      <c r="M36" s="16"/>
      <c r="N36" s="16"/>
      <c r="O36" s="16"/>
      <c r="P36" s="16"/>
      <c r="Q36" s="16"/>
      <c r="R36" s="16"/>
      <c r="S36" s="14"/>
      <c r="T36" s="14"/>
      <c r="U36" s="15"/>
    </row>
    <row r="37" spans="1:21" ht="15" x14ac:dyDescent="0.25">
      <c r="A37" s="6" t="s">
        <v>152</v>
      </c>
      <c r="B37" s="12"/>
      <c r="C37" s="13"/>
      <c r="D37" s="13"/>
      <c r="E37" s="13"/>
      <c r="F37" s="13"/>
      <c r="G37" s="13"/>
      <c r="H37" s="13"/>
      <c r="I37" s="13"/>
      <c r="J37" s="13"/>
      <c r="K37" s="13"/>
      <c r="L37" s="13"/>
      <c r="M37" s="13"/>
      <c r="N37" s="13"/>
      <c r="O37" s="13"/>
      <c r="P37" s="13"/>
      <c r="Q37" s="13"/>
      <c r="R37" s="13"/>
      <c r="S37" s="18"/>
      <c r="T37" s="5" t="s">
        <v>155</v>
      </c>
      <c r="U37" s="43" t="s">
        <v>42</v>
      </c>
    </row>
    <row r="38" spans="1:21" x14ac:dyDescent="0.2">
      <c r="A38" s="21"/>
      <c r="B38" s="21"/>
      <c r="C38" s="21"/>
      <c r="D38" s="21"/>
      <c r="E38" s="21"/>
      <c r="F38" s="21"/>
      <c r="G38" s="21"/>
      <c r="H38" s="21"/>
      <c r="I38" s="21"/>
      <c r="J38" s="21"/>
      <c r="K38" s="21"/>
      <c r="L38" s="21"/>
      <c r="M38" s="21"/>
      <c r="N38" s="21"/>
      <c r="O38" s="21"/>
      <c r="P38" s="21"/>
      <c r="Q38" s="21"/>
      <c r="R38" s="21"/>
      <c r="S38" s="21"/>
      <c r="T38" s="21"/>
      <c r="U38" s="15"/>
    </row>
    <row r="39" spans="1:21" x14ac:dyDescent="0.2">
      <c r="A39" s="22"/>
      <c r="B39" s="22"/>
      <c r="C39" s="22"/>
      <c r="D39" s="22"/>
      <c r="E39" s="22"/>
      <c r="F39" s="22"/>
      <c r="G39" s="22"/>
      <c r="H39" s="22"/>
      <c r="I39" s="22"/>
      <c r="J39" s="22"/>
      <c r="K39" s="22"/>
      <c r="L39" s="22"/>
      <c r="M39" s="22"/>
      <c r="N39" s="22"/>
      <c r="O39" s="22"/>
      <c r="P39" s="22"/>
      <c r="Q39" s="22"/>
      <c r="R39" s="22"/>
      <c r="S39" s="22"/>
      <c r="T39" s="22"/>
    </row>
  </sheetData>
  <mergeCells count="4">
    <mergeCell ref="O4:R4"/>
    <mergeCell ref="G4:J4"/>
    <mergeCell ref="K4:N4"/>
    <mergeCell ref="C4:F4"/>
  </mergeCells>
  <phoneticPr fontId="0" type="noConversion"/>
  <pageMargins left="0.2" right="0.19" top="0.74803149606299213" bottom="0.74803149606299213" header="0.31496062992125984" footer="0.31496062992125984"/>
  <pageSetup paperSize="8"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rgb="FF92D050"/>
  </sheetPr>
  <dimension ref="A1:F58"/>
  <sheetViews>
    <sheetView workbookViewId="0">
      <selection activeCell="E28" sqref="E28"/>
    </sheetView>
  </sheetViews>
  <sheetFormatPr defaultColWidth="8.75" defaultRowHeight="14.25" x14ac:dyDescent="0.2"/>
  <cols>
    <col min="1" max="1" width="5.625" style="98" customWidth="1"/>
    <col min="2" max="2" width="53.375" style="98" customWidth="1"/>
    <col min="3" max="3" width="6.375" style="97" customWidth="1"/>
    <col min="4" max="4" width="8.75" style="98"/>
    <col min="5" max="5" width="44.375" style="98" customWidth="1"/>
    <col min="6" max="16384" width="8.75" style="98"/>
  </cols>
  <sheetData>
    <row r="1" spans="1:6" ht="15" x14ac:dyDescent="0.25">
      <c r="A1" s="96"/>
      <c r="B1" s="96" t="s">
        <v>159</v>
      </c>
      <c r="D1" s="98" t="s">
        <v>160</v>
      </c>
    </row>
    <row r="3" spans="1:6" ht="42.75" customHeight="1" x14ac:dyDescent="0.2">
      <c r="B3" s="194" t="s">
        <v>158</v>
      </c>
      <c r="C3" s="195"/>
      <c r="E3" s="194" t="s">
        <v>96</v>
      </c>
      <c r="F3" s="195"/>
    </row>
    <row r="4" spans="1:6" ht="26.25" customHeight="1" x14ac:dyDescent="0.2">
      <c r="B4" s="196" t="s">
        <v>97</v>
      </c>
      <c r="C4" s="197"/>
      <c r="E4" s="99" t="s">
        <v>74</v>
      </c>
      <c r="F4" s="100" t="s">
        <v>87</v>
      </c>
    </row>
    <row r="5" spans="1:6" ht="15" x14ac:dyDescent="0.2">
      <c r="B5" s="198" t="s">
        <v>45</v>
      </c>
      <c r="C5" s="199"/>
      <c r="E5" s="101" t="s">
        <v>75</v>
      </c>
      <c r="F5" s="100" t="s">
        <v>88</v>
      </c>
    </row>
    <row r="6" spans="1:6" x14ac:dyDescent="0.2">
      <c r="B6" s="102" t="s">
        <v>59</v>
      </c>
      <c r="C6" s="100" t="s">
        <v>46</v>
      </c>
      <c r="E6" s="101" t="s">
        <v>76</v>
      </c>
      <c r="F6" s="100" t="s">
        <v>89</v>
      </c>
    </row>
    <row r="7" spans="1:6" x14ac:dyDescent="0.2">
      <c r="B7" s="102" t="s">
        <v>60</v>
      </c>
      <c r="C7" s="100" t="s">
        <v>47</v>
      </c>
      <c r="E7" s="101" t="s">
        <v>77</v>
      </c>
      <c r="F7" s="100" t="s">
        <v>90</v>
      </c>
    </row>
    <row r="8" spans="1:6" x14ac:dyDescent="0.2">
      <c r="B8" s="102" t="s">
        <v>61</v>
      </c>
      <c r="C8" s="100" t="s">
        <v>48</v>
      </c>
      <c r="E8" s="101" t="s">
        <v>78</v>
      </c>
      <c r="F8" s="100" t="s">
        <v>91</v>
      </c>
    </row>
    <row r="9" spans="1:6" x14ac:dyDescent="0.2">
      <c r="B9" s="102" t="s">
        <v>62</v>
      </c>
      <c r="C9" s="100" t="s">
        <v>49</v>
      </c>
      <c r="E9" s="101" t="s">
        <v>79</v>
      </c>
      <c r="F9" s="100" t="s">
        <v>92</v>
      </c>
    </row>
    <row r="10" spans="1:6" x14ac:dyDescent="0.2">
      <c r="B10" s="103" t="s">
        <v>63</v>
      </c>
      <c r="C10" s="100" t="s">
        <v>50</v>
      </c>
      <c r="E10" s="101" t="s">
        <v>80</v>
      </c>
      <c r="F10" s="100" t="s">
        <v>93</v>
      </c>
    </row>
    <row r="11" spans="1:6" ht="15" x14ac:dyDescent="0.2">
      <c r="B11" s="198" t="s">
        <v>51</v>
      </c>
      <c r="C11" s="199"/>
      <c r="E11" s="101" t="s">
        <v>81</v>
      </c>
      <c r="F11" s="100" t="s">
        <v>94</v>
      </c>
    </row>
    <row r="12" spans="1:6" x14ac:dyDescent="0.2">
      <c r="B12" s="104" t="s">
        <v>52</v>
      </c>
      <c r="C12" s="105" t="s">
        <v>53</v>
      </c>
      <c r="E12" s="101" t="s">
        <v>82</v>
      </c>
      <c r="F12" s="100" t="s">
        <v>95</v>
      </c>
    </row>
    <row r="13" spans="1:6" x14ac:dyDescent="0.2">
      <c r="B13" s="106" t="s">
        <v>83</v>
      </c>
      <c r="C13" s="107"/>
    </row>
    <row r="14" spans="1:6" x14ac:dyDescent="0.2">
      <c r="B14" s="106" t="s">
        <v>84</v>
      </c>
      <c r="C14" s="107"/>
    </row>
    <row r="15" spans="1:6" x14ac:dyDescent="0.2">
      <c r="B15" s="106" t="s">
        <v>85</v>
      </c>
      <c r="C15" s="107"/>
    </row>
    <row r="16" spans="1:6" ht="28.5" x14ac:dyDescent="0.2">
      <c r="B16" s="108" t="s">
        <v>86</v>
      </c>
      <c r="C16" s="107"/>
    </row>
    <row r="17" spans="2:4" x14ac:dyDescent="0.2">
      <c r="B17" s="109" t="s">
        <v>64</v>
      </c>
      <c r="C17" s="100" t="s">
        <v>54</v>
      </c>
    </row>
    <row r="18" spans="2:4" x14ac:dyDescent="0.2">
      <c r="B18" s="102" t="s">
        <v>65</v>
      </c>
      <c r="C18" s="100" t="s">
        <v>55</v>
      </c>
    </row>
    <row r="19" spans="2:4" ht="15" x14ac:dyDescent="0.2">
      <c r="B19" s="198" t="s">
        <v>66</v>
      </c>
      <c r="C19" s="199"/>
    </row>
    <row r="20" spans="2:4" x14ac:dyDescent="0.2">
      <c r="B20" s="110" t="s">
        <v>67</v>
      </c>
      <c r="C20" s="111" t="s">
        <v>56</v>
      </c>
    </row>
    <row r="21" spans="2:4" x14ac:dyDescent="0.2">
      <c r="B21" s="102" t="s">
        <v>68</v>
      </c>
      <c r="C21" s="111" t="s">
        <v>57</v>
      </c>
    </row>
    <row r="22" spans="2:4" ht="15" x14ac:dyDescent="0.2">
      <c r="B22" s="198" t="s">
        <v>58</v>
      </c>
      <c r="C22" s="200"/>
    </row>
    <row r="23" spans="2:4" x14ac:dyDescent="0.2">
      <c r="B23" s="102" t="s">
        <v>69</v>
      </c>
      <c r="C23" s="100" t="s">
        <v>133</v>
      </c>
    </row>
    <row r="24" spans="2:4" x14ac:dyDescent="0.2">
      <c r="B24" s="102" t="s">
        <v>70</v>
      </c>
      <c r="C24" s="100" t="s">
        <v>134</v>
      </c>
    </row>
    <row r="25" spans="2:4" x14ac:dyDescent="0.2">
      <c r="B25" s="102" t="s">
        <v>71</v>
      </c>
      <c r="C25" s="100" t="s">
        <v>135</v>
      </c>
    </row>
    <row r="26" spans="2:4" x14ac:dyDescent="0.2">
      <c r="B26" s="102" t="s">
        <v>72</v>
      </c>
      <c r="C26" s="100" t="s">
        <v>136</v>
      </c>
    </row>
    <row r="27" spans="2:4" x14ac:dyDescent="0.2">
      <c r="B27" s="102" t="s">
        <v>73</v>
      </c>
      <c r="C27" s="100" t="s">
        <v>137</v>
      </c>
    </row>
    <row r="28" spans="2:4" ht="28.5" customHeight="1" x14ac:dyDescent="0.2">
      <c r="B28" s="203" t="s">
        <v>121</v>
      </c>
      <c r="C28" s="204"/>
    </row>
    <row r="29" spans="2:4" ht="15.75" customHeight="1" x14ac:dyDescent="0.2">
      <c r="B29" s="201" t="s">
        <v>98</v>
      </c>
      <c r="C29" s="202"/>
    </row>
    <row r="30" spans="2:4" ht="15" customHeight="1" x14ac:dyDescent="0.2">
      <c r="B30" s="102" t="s">
        <v>99</v>
      </c>
      <c r="C30" s="112" t="s">
        <v>104</v>
      </c>
      <c r="D30" s="113"/>
    </row>
    <row r="31" spans="2:4" ht="17.25" customHeight="1" x14ac:dyDescent="0.2">
      <c r="B31" s="102" t="s">
        <v>100</v>
      </c>
      <c r="C31" s="112" t="s">
        <v>105</v>
      </c>
      <c r="D31" s="113"/>
    </row>
    <row r="32" spans="2:4" x14ac:dyDescent="0.2">
      <c r="B32" s="102" t="s">
        <v>101</v>
      </c>
      <c r="C32" s="112" t="s">
        <v>106</v>
      </c>
      <c r="D32" s="113"/>
    </row>
    <row r="33" spans="2:4" x14ac:dyDescent="0.2">
      <c r="B33" s="102" t="s">
        <v>102</v>
      </c>
      <c r="C33" s="112" t="s">
        <v>107</v>
      </c>
      <c r="D33" s="113"/>
    </row>
    <row r="34" spans="2:4" x14ac:dyDescent="0.2">
      <c r="B34" s="102" t="s">
        <v>103</v>
      </c>
      <c r="C34" s="112" t="s">
        <v>108</v>
      </c>
      <c r="D34" s="113"/>
    </row>
    <row r="35" spans="2:4" ht="15.75" customHeight="1" x14ac:dyDescent="0.2">
      <c r="B35" s="205" t="s">
        <v>51</v>
      </c>
      <c r="C35" s="206"/>
      <c r="D35" s="113"/>
    </row>
    <row r="36" spans="2:4" x14ac:dyDescent="0.2">
      <c r="B36" s="110" t="s">
        <v>52</v>
      </c>
      <c r="C36" s="117" t="s">
        <v>112</v>
      </c>
      <c r="D36" s="113"/>
    </row>
    <row r="37" spans="2:4" x14ac:dyDescent="0.2">
      <c r="B37" s="106" t="s">
        <v>83</v>
      </c>
      <c r="C37" s="114"/>
      <c r="D37" s="113"/>
    </row>
    <row r="38" spans="2:4" x14ac:dyDescent="0.2">
      <c r="B38" s="106" t="s">
        <v>84</v>
      </c>
      <c r="C38" s="114"/>
      <c r="D38" s="113"/>
    </row>
    <row r="39" spans="2:4" x14ac:dyDescent="0.2">
      <c r="B39" s="106" t="s">
        <v>85</v>
      </c>
      <c r="C39" s="114"/>
      <c r="D39" s="113"/>
    </row>
    <row r="40" spans="2:4" ht="28.5" x14ac:dyDescent="0.2">
      <c r="B40" s="108" t="s">
        <v>86</v>
      </c>
      <c r="C40" s="115"/>
      <c r="D40" s="113"/>
    </row>
    <row r="41" spans="2:4" x14ac:dyDescent="0.2">
      <c r="B41" s="102" t="s">
        <v>109</v>
      </c>
      <c r="C41" s="112" t="s">
        <v>113</v>
      </c>
    </row>
    <row r="42" spans="2:4" x14ac:dyDescent="0.2">
      <c r="B42" s="102" t="s">
        <v>110</v>
      </c>
      <c r="C42" s="112" t="s">
        <v>114</v>
      </c>
    </row>
    <row r="43" spans="2:4" ht="28.5" x14ac:dyDescent="0.2">
      <c r="B43" s="102" t="s">
        <v>111</v>
      </c>
      <c r="C43" s="112" t="s">
        <v>115</v>
      </c>
    </row>
    <row r="44" spans="2:4" ht="15" x14ac:dyDescent="0.2">
      <c r="B44" s="205" t="s">
        <v>66</v>
      </c>
      <c r="C44" s="206"/>
    </row>
    <row r="45" spans="2:4" x14ac:dyDescent="0.2">
      <c r="B45" s="102" t="s">
        <v>67</v>
      </c>
      <c r="C45" s="116" t="s">
        <v>116</v>
      </c>
    </row>
    <row r="46" spans="2:4" x14ac:dyDescent="0.2">
      <c r="B46" s="102" t="s">
        <v>68</v>
      </c>
      <c r="C46" s="116" t="s">
        <v>117</v>
      </c>
    </row>
    <row r="47" spans="2:4" ht="15.75" customHeight="1" x14ac:dyDescent="0.2">
      <c r="B47" s="205" t="s">
        <v>58</v>
      </c>
      <c r="C47" s="206"/>
    </row>
    <row r="48" spans="2:4" x14ac:dyDescent="0.2">
      <c r="B48" s="102" t="s">
        <v>69</v>
      </c>
      <c r="C48" s="112" t="s">
        <v>122</v>
      </c>
    </row>
    <row r="49" spans="2:3" x14ac:dyDescent="0.2">
      <c r="B49" s="102" t="s">
        <v>70</v>
      </c>
      <c r="C49" s="112" t="s">
        <v>123</v>
      </c>
    </row>
    <row r="50" spans="2:3" x14ac:dyDescent="0.2">
      <c r="B50" s="102" t="s">
        <v>118</v>
      </c>
      <c r="C50" s="112" t="s">
        <v>124</v>
      </c>
    </row>
    <row r="51" spans="2:3" x14ac:dyDescent="0.2">
      <c r="B51" s="102" t="s">
        <v>71</v>
      </c>
      <c r="C51" s="112" t="s">
        <v>125</v>
      </c>
    </row>
    <row r="52" spans="2:3" x14ac:dyDescent="0.2">
      <c r="B52" s="102" t="s">
        <v>73</v>
      </c>
      <c r="C52" s="112" t="s">
        <v>126</v>
      </c>
    </row>
    <row r="53" spans="2:3" ht="24.75" customHeight="1" x14ac:dyDescent="0.2">
      <c r="B53" s="203" t="s">
        <v>127</v>
      </c>
      <c r="C53" s="204"/>
    </row>
    <row r="54" spans="2:3" ht="15.75" customHeight="1" x14ac:dyDescent="0.2">
      <c r="B54" s="201" t="s">
        <v>58</v>
      </c>
      <c r="C54" s="202"/>
    </row>
    <row r="55" spans="2:3" x14ac:dyDescent="0.2">
      <c r="B55" s="102" t="s">
        <v>119</v>
      </c>
      <c r="C55" s="112" t="s">
        <v>128</v>
      </c>
    </row>
    <row r="56" spans="2:3" x14ac:dyDescent="0.2">
      <c r="B56" s="102" t="s">
        <v>118</v>
      </c>
      <c r="C56" s="112" t="s">
        <v>129</v>
      </c>
    </row>
    <row r="57" spans="2:3" x14ac:dyDescent="0.2">
      <c r="B57" s="102" t="s">
        <v>71</v>
      </c>
      <c r="C57" s="112" t="s">
        <v>130</v>
      </c>
    </row>
    <row r="58" spans="2:3" x14ac:dyDescent="0.2">
      <c r="B58" s="102" t="s">
        <v>120</v>
      </c>
      <c r="C58" s="112" t="s">
        <v>131</v>
      </c>
    </row>
  </sheetData>
  <mergeCells count="14">
    <mergeCell ref="B54:C54"/>
    <mergeCell ref="B28:C28"/>
    <mergeCell ref="B29:C29"/>
    <mergeCell ref="B35:C35"/>
    <mergeCell ref="B44:C44"/>
    <mergeCell ref="B47:C47"/>
    <mergeCell ref="B53:C53"/>
    <mergeCell ref="E3:F3"/>
    <mergeCell ref="B4:C4"/>
    <mergeCell ref="B11:C11"/>
    <mergeCell ref="B5:C5"/>
    <mergeCell ref="B22:C22"/>
    <mergeCell ref="B3:C3"/>
    <mergeCell ref="B19:C19"/>
  </mergeCells>
  <phoneticPr fontId="0" type="noConversion"/>
  <pageMargins left="0.92" right="0.34"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Samlet budgetoversigt</vt:lpstr>
      <vt:lpstr>Gantt Diagram</vt:lpstr>
      <vt:lpstr>Liste over leveringstyper</vt:lpstr>
      <vt:lpstr>'Samlet budgetoversigt'!Udskriftsområde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2015-06-18T19:45:14Z</dcterms:created>
  <dcterms:modified xsi:type="dcterms:W3CDTF">2015-12-18T08:43:45Z</dcterms:modified>
</cp:coreProperties>
</file>